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r\gozemun\FIN\Budzet\FINANSIJE\BUDZETSKA 2022. GODINA\REBALANS I - kada se bude radio\"/>
    </mc:Choice>
  </mc:AlternateContent>
  <bookViews>
    <workbookView xWindow="120" yWindow="90" windowWidth="19035" windowHeight="11250"/>
  </bookViews>
  <sheets>
    <sheet name="Ciljevi i indikatori" sheetId="1" r:id="rId1"/>
  </sheets>
  <definedNames>
    <definedName name="_xlnm.Print_Titles" localSheetId="0">'Ciljevi i indikatori'!$1:$4</definedName>
  </definedNames>
  <calcPr calcId="152511"/>
</workbook>
</file>

<file path=xl/calcChain.xml><?xml version="1.0" encoding="utf-8"?>
<calcChain xmlns="http://schemas.openxmlformats.org/spreadsheetml/2006/main">
  <c r="L170" i="1" l="1"/>
  <c r="L166" i="1"/>
  <c r="K166" i="1"/>
  <c r="K96" i="1"/>
  <c r="L96" i="1" l="1"/>
  <c r="M143" i="1" l="1"/>
  <c r="M141" i="1"/>
  <c r="K78" i="1" l="1"/>
  <c r="M94" i="1"/>
  <c r="K59" i="1"/>
  <c r="K40" i="1"/>
  <c r="L40" i="1"/>
  <c r="K9" i="1"/>
  <c r="M14" i="1"/>
  <c r="K5" i="1" l="1"/>
  <c r="M168" i="1" l="1"/>
  <c r="M166" i="1" l="1"/>
  <c r="M139" i="1" l="1"/>
  <c r="L59" i="1"/>
  <c r="M59" i="1" s="1"/>
  <c r="K151" i="1"/>
  <c r="M76" i="1"/>
  <c r="M56" i="1"/>
  <c r="M137" i="1"/>
  <c r="L78" i="1"/>
  <c r="K17" i="1"/>
  <c r="M82" i="1"/>
  <c r="M12" i="1"/>
  <c r="L17" i="1"/>
  <c r="M7" i="1"/>
  <c r="M73" i="1"/>
  <c r="M36" i="1"/>
  <c r="M145" i="1"/>
  <c r="M22" i="1"/>
  <c r="M69" i="1"/>
  <c r="M52" i="1"/>
  <c r="M89" i="1"/>
  <c r="M85" i="1"/>
  <c r="M92" i="1"/>
  <c r="M54" i="1"/>
  <c r="M135" i="1"/>
  <c r="M149" i="1"/>
  <c r="M43" i="1"/>
  <c r="M108" i="1"/>
  <c r="M106" i="1"/>
  <c r="M156" i="1"/>
  <c r="M153" i="1"/>
  <c r="M132" i="1"/>
  <c r="M104" i="1"/>
  <c r="M100" i="1"/>
  <c r="M129" i="1"/>
  <c r="M163" i="1"/>
  <c r="M127" i="1"/>
  <c r="M147" i="1"/>
  <c r="M125" i="1"/>
  <c r="M114" i="1"/>
  <c r="M110" i="1"/>
  <c r="M159" i="1"/>
  <c r="M98" i="1"/>
  <c r="M67" i="1"/>
  <c r="M32" i="1"/>
  <c r="M29" i="1"/>
  <c r="M27" i="1"/>
  <c r="M50" i="1"/>
  <c r="M24" i="1"/>
  <c r="M64" i="1"/>
  <c r="M117" i="1"/>
  <c r="M34" i="1"/>
  <c r="K170" i="1" l="1"/>
  <c r="M151" i="1"/>
  <c r="M5" i="1"/>
  <c r="M17" i="1"/>
  <c r="M78" i="1"/>
  <c r="M9" i="1"/>
  <c r="M40" i="1"/>
  <c r="M96" i="1"/>
  <c r="M170" i="1" l="1"/>
</calcChain>
</file>

<file path=xl/sharedStrings.xml><?xml version="1.0" encoding="utf-8"?>
<sst xmlns="http://schemas.openxmlformats.org/spreadsheetml/2006/main" count="371" uniqueCount="272">
  <si>
    <t>ПРОГРАМ / Програмска активност и пројекат</t>
  </si>
  <si>
    <t>ЦИЉ</t>
  </si>
  <si>
    <t>ИНДИКАТОР</t>
  </si>
  <si>
    <t>Извор 01</t>
  </si>
  <si>
    <t>Остали извори</t>
  </si>
  <si>
    <t>Сви извори</t>
  </si>
  <si>
    <t xml:space="preserve">Шифра </t>
  </si>
  <si>
    <t>Назив</t>
  </si>
  <si>
    <t>0001</t>
  </si>
  <si>
    <t>0002</t>
  </si>
  <si>
    <t>1201</t>
  </si>
  <si>
    <t>1301</t>
  </si>
  <si>
    <t>0602</t>
  </si>
  <si>
    <t>0006</t>
  </si>
  <si>
    <t>УКУПНО  ПРОГРАМИ</t>
  </si>
  <si>
    <t>Управа</t>
  </si>
  <si>
    <r>
      <t xml:space="preserve">Пројекат: </t>
    </r>
    <r>
      <rPr>
        <sz val="12"/>
        <color theme="1"/>
        <rFont val="Arial Narrow"/>
        <family val="2"/>
      </rPr>
      <t>Одржавање ( осим капиталног) основних школа</t>
    </r>
  </si>
  <si>
    <t>1. Превести децу и ученике од куће до школе и назад</t>
  </si>
  <si>
    <t>1. Проценат буџета за текуће поправке школа</t>
  </si>
  <si>
    <t>1. Број линија</t>
  </si>
  <si>
    <t xml:space="preserve">2. Број корисника </t>
  </si>
  <si>
    <t>2. Број награђених ученика који су освојили награде на републичким и међународним такмичењима</t>
  </si>
  <si>
    <t>1. Подстицај деце за постизање што бољих резултата</t>
  </si>
  <si>
    <r>
      <rPr>
        <b/>
        <sz val="12"/>
        <color theme="1"/>
        <rFont val="Arial Narrow"/>
        <family val="2"/>
      </rPr>
      <t>Пројекат</t>
    </r>
    <r>
      <rPr>
        <sz val="12"/>
        <color theme="1"/>
        <rFont val="Arial Narrow"/>
        <family val="2"/>
      </rPr>
      <t>:   Превоз ученика на републичка и међународна такмичења</t>
    </r>
  </si>
  <si>
    <t>1. Подстицај деце за унапређење знања и нивоа постигнућа ученика</t>
  </si>
  <si>
    <r>
      <rPr>
        <b/>
        <sz val="12"/>
        <color theme="1"/>
        <rFont val="Arial Narrow"/>
        <family val="2"/>
      </rPr>
      <t>Пројекат</t>
    </r>
    <r>
      <rPr>
        <sz val="12"/>
        <color theme="1"/>
        <rFont val="Arial Narrow"/>
        <family val="2"/>
      </rPr>
      <t>:  Заштита и безбедност деце</t>
    </r>
  </si>
  <si>
    <t>2. Едукација и унапређење безбедности деце у  саобраћају</t>
  </si>
  <si>
    <t>1. Број школа у којима је спроведена едукација</t>
  </si>
  <si>
    <r>
      <rPr>
        <b/>
        <sz val="12"/>
        <color theme="1"/>
        <rFont val="Arial Narrow"/>
        <family val="2"/>
      </rPr>
      <t>Пројекат</t>
    </r>
    <r>
      <rPr>
        <sz val="12"/>
        <color theme="1"/>
        <rFont val="Arial Narrow"/>
        <family val="2"/>
      </rPr>
      <t>:  Светосавско звонце</t>
    </r>
  </si>
  <si>
    <r>
      <rPr>
        <b/>
        <sz val="12"/>
        <color theme="1"/>
        <rFont val="Arial Narrow"/>
        <family val="2"/>
      </rPr>
      <t>Пројекат</t>
    </r>
    <r>
      <rPr>
        <sz val="12"/>
        <color theme="1"/>
        <rFont val="Arial Narrow"/>
        <family val="2"/>
      </rPr>
      <t>:   Одржавање ( осим капиталног ) дечјих вртића</t>
    </r>
  </si>
  <si>
    <t>1. Проценат буџета за текуће поправке</t>
  </si>
  <si>
    <t>1. Побољшање услова боравка деце у предшколским установама</t>
  </si>
  <si>
    <t>1. Број грађана / ки корисника мера материјалне подршке обезбеђених средствима локалног буџета</t>
  </si>
  <si>
    <t>1. Промоција културног идентитета Земуна</t>
  </si>
  <si>
    <t>1. Подстицање развоју културе</t>
  </si>
  <si>
    <t xml:space="preserve">Скупштина ГО Земун </t>
  </si>
  <si>
    <t>Председник и Веће ГО Земун</t>
  </si>
  <si>
    <t>1. Обезбеђено задовољавање потреба и инереса локалног становништва деловањем месних заједница</t>
  </si>
  <si>
    <r>
      <rPr>
        <b/>
        <sz val="12"/>
        <color theme="1"/>
        <rFont val="Arial Narrow"/>
        <family val="2"/>
      </rPr>
      <t>Програмска активност:</t>
    </r>
    <r>
      <rPr>
        <sz val="12"/>
        <color theme="1"/>
        <rFont val="Arial Narrow"/>
        <family val="2"/>
      </rPr>
      <t xml:space="preserve"> Функционисање локалне самоуправе и градских општина</t>
    </r>
  </si>
  <si>
    <t>0009</t>
  </si>
  <si>
    <t>1. Заједничка литургија и литија са грађанима</t>
  </si>
  <si>
    <t>2. Учешће већег броја грађана Земуна</t>
  </si>
  <si>
    <t>1. Неговање традиционалних вредности и очување духовне културе наслеђа</t>
  </si>
  <si>
    <t>1. Број позваних грађана на свечани обред налагања бадњака</t>
  </si>
  <si>
    <t>2. Број пријављених пливача за Богојављенски крст</t>
  </si>
  <si>
    <t>1. Додела награде најбољем полицајцу</t>
  </si>
  <si>
    <t>2. Додела награде најбољем  ватрогасцу</t>
  </si>
  <si>
    <r>
      <t xml:space="preserve">Пројекат: </t>
    </r>
    <r>
      <rPr>
        <sz val="12"/>
        <color theme="1"/>
        <rFont val="Arial Narrow"/>
        <family val="2"/>
      </rPr>
      <t>Финансирање рада Одсека за лична стања грађана, вођење матичних књига и изборна права</t>
    </r>
  </si>
  <si>
    <t>1. Задовољавање потреба грађана из области личних стања грађана</t>
  </si>
  <si>
    <t>3. Број издатих извода из МКУ</t>
  </si>
  <si>
    <t>2. Број издатих извода из МКВ</t>
  </si>
  <si>
    <t>1. Број издатих извода из МКР</t>
  </si>
  <si>
    <t>1. Последице ванредних ситуација сведених на најмању меру</t>
  </si>
  <si>
    <t>1. Очување вредности објеката</t>
  </si>
  <si>
    <t>1. Проценат буџета за изградњу и одржавање објеката</t>
  </si>
  <si>
    <t>1. Уређени сеоски, пољски и други некатегорисани путеви</t>
  </si>
  <si>
    <t>1. Унапређење сарадње са збратимљеним градовима ради стварања бољег пословног окружења у општини</t>
  </si>
  <si>
    <t>2. Број учесника</t>
  </si>
  <si>
    <t xml:space="preserve">1. Број манифестација у којима учествује ГО </t>
  </si>
  <si>
    <r>
      <rPr>
        <b/>
        <sz val="12"/>
        <color theme="1"/>
        <rFont val="Arial Narrow"/>
        <family val="2"/>
      </rPr>
      <t xml:space="preserve">Пројекат: </t>
    </r>
    <r>
      <rPr>
        <sz val="12"/>
        <color theme="1"/>
        <rFont val="Arial Narrow"/>
        <family val="2"/>
      </rPr>
      <t>Најлепши Божићни излог и најлепша цветна алеја</t>
    </r>
  </si>
  <si>
    <t>1. Подизање свести грађана о заштити животне средине и побољшању услова живљења</t>
  </si>
  <si>
    <t>2. Број пријављених учесника за најлепшу цветну алеју</t>
  </si>
  <si>
    <r>
      <t xml:space="preserve">Пројекат: </t>
    </r>
    <r>
      <rPr>
        <sz val="12"/>
        <rFont val="Arial Narrow"/>
        <family val="2"/>
      </rPr>
      <t xml:space="preserve">Међународна и међуопштинска сарадња </t>
    </r>
  </si>
  <si>
    <r>
      <rPr>
        <b/>
        <sz val="12"/>
        <color theme="1"/>
        <rFont val="Arial Narrow"/>
        <family val="2"/>
      </rPr>
      <t xml:space="preserve">Програм 14: </t>
    </r>
    <r>
      <rPr>
        <sz val="12"/>
        <color theme="1"/>
        <rFont val="Arial Narrow"/>
        <family val="2"/>
      </rPr>
      <t xml:space="preserve"> РАЗВОЈ СПОРТА И ОМЛАДИНЕ</t>
    </r>
  </si>
  <si>
    <r>
      <t xml:space="preserve">Програм 4: </t>
    </r>
    <r>
      <rPr>
        <sz val="12"/>
        <color theme="1"/>
        <rFont val="Arial Narrow"/>
        <family val="2"/>
      </rPr>
      <t>РАЗВОЈ ТУРИЗМА</t>
    </r>
  </si>
  <si>
    <r>
      <rPr>
        <b/>
        <sz val="12"/>
        <color theme="1"/>
        <rFont val="Arial Narrow"/>
        <family val="2"/>
      </rPr>
      <t xml:space="preserve">Проjeкат: </t>
    </r>
    <r>
      <rPr>
        <sz val="12"/>
        <color theme="1"/>
        <rFont val="Arial Narrow"/>
        <family val="2"/>
      </rPr>
      <t xml:space="preserve">Сталне манифестације </t>
    </r>
  </si>
  <si>
    <r>
      <rPr>
        <b/>
        <sz val="12"/>
        <color theme="1"/>
        <rFont val="Arial Narrow"/>
        <family val="2"/>
      </rPr>
      <t>Пројекат:</t>
    </r>
    <r>
      <rPr>
        <sz val="12"/>
        <color theme="1"/>
        <rFont val="Arial Narrow"/>
        <family val="2"/>
      </rPr>
      <t xml:space="preserve"> Обележавање верских празника Бадњи дан и Богојављење</t>
    </r>
  </si>
  <si>
    <r>
      <t xml:space="preserve">Пројекат: </t>
    </r>
    <r>
      <rPr>
        <sz val="12"/>
        <color theme="1"/>
        <rFont val="Arial Narrow"/>
        <family val="2"/>
      </rPr>
      <t>Дан општине  и општинска слава Крстовдан</t>
    </r>
  </si>
  <si>
    <r>
      <t xml:space="preserve">Пројекат: </t>
    </r>
    <r>
      <rPr>
        <sz val="12"/>
        <color theme="1"/>
        <rFont val="Arial Narrow"/>
        <family val="2"/>
      </rPr>
      <t>Награда</t>
    </r>
    <r>
      <rPr>
        <b/>
        <sz val="12"/>
        <color theme="1"/>
        <rFont val="Arial Narrow"/>
        <family val="2"/>
      </rPr>
      <t xml:space="preserve"> "</t>
    </r>
    <r>
      <rPr>
        <sz val="12"/>
        <color theme="1"/>
        <rFont val="Arial Narrow"/>
        <family val="2"/>
      </rPr>
      <t>Полицајац и ватрогасац месеца"</t>
    </r>
  </si>
  <si>
    <r>
      <t xml:space="preserve">Пројекат:  </t>
    </r>
    <r>
      <rPr>
        <sz val="12"/>
        <color theme="1"/>
        <rFont val="Arial Narrow"/>
        <family val="2"/>
      </rPr>
      <t>Ванредне ситуације</t>
    </r>
  </si>
  <si>
    <t>1.Побољшање услова за боравак деце у школским установама</t>
  </si>
  <si>
    <t>1. Број плаћених трошкова превоза у односу на број поднетих захтева школа за превоз ученика</t>
  </si>
  <si>
    <t>2. Промоција научног и културног стваралаштва и привредног и друштвеног развоја</t>
  </si>
  <si>
    <t>1. Додела јавних признања</t>
  </si>
  <si>
    <t>1. Награђивање најбољих радника  у државним органима</t>
  </si>
  <si>
    <t>1. Проценат буџета за отклањање последица</t>
  </si>
  <si>
    <t>1. Побољшање услова рада органа ГО Земун</t>
  </si>
  <si>
    <t>1. Проценат буџета за одржавање и набавку опреме и нематеријалне имовине</t>
  </si>
  <si>
    <t>1. Број пријављених учесника за најлепши Божићни излог</t>
  </si>
  <si>
    <t>1. Очување традиционалних вредности и историјског наслеђа језика, писма и идентитета српског народа</t>
  </si>
  <si>
    <t>1. Број школа  којима се часопис испоручује у односу на укупан број школа на територији општине</t>
  </si>
  <si>
    <r>
      <rPr>
        <b/>
        <sz val="12"/>
        <color theme="1"/>
        <rFont val="Arial Narrow"/>
        <family val="2"/>
      </rPr>
      <t>Пројекат</t>
    </r>
    <r>
      <rPr>
        <sz val="12"/>
        <color theme="1"/>
        <rFont val="Arial Narrow"/>
        <family val="2"/>
      </rPr>
      <t xml:space="preserve"> :  Пројекти по конкурсу у области културе</t>
    </r>
  </si>
  <si>
    <t>1. Број објављених конкурса ГО Земун</t>
  </si>
  <si>
    <t>Управа ГО Земун</t>
  </si>
  <si>
    <t>Управа-Месне заједнице</t>
  </si>
  <si>
    <t xml:space="preserve">Скупштина </t>
  </si>
  <si>
    <t>Скупштина</t>
  </si>
  <si>
    <r>
      <rPr>
        <b/>
        <sz val="12"/>
        <color theme="1"/>
        <rFont val="Arial Narrow"/>
        <family val="2"/>
      </rPr>
      <t>Пројекат</t>
    </r>
    <r>
      <rPr>
        <sz val="12"/>
        <color theme="1"/>
        <rFont val="Arial Narrow"/>
        <family val="2"/>
      </rPr>
      <t>:   Превоз деце и њихових пратилаца ради похађања предшколског програма на удаљености  већој од 2км и ученика ОШ на удаљености већој од 4км од седишта школе и децe са сметњама у развоју без обзира на удаљеност места становања од школе</t>
    </r>
  </si>
  <si>
    <t>1.Унапређење квалитета живота грађана Земуна и оживљавање активности привредних субјеката који послују на територији градске општине Земун, институција из области културе и уметности и спортских организација.</t>
  </si>
  <si>
    <t>1.Број издатих персонализованих картица</t>
  </si>
  <si>
    <t>2. Број привредних субјеката институција у области културе и уметности и спортских организација</t>
  </si>
  <si>
    <t>Стварање услова за развој спортско рекреативних активности</t>
  </si>
  <si>
    <r>
      <rPr>
        <b/>
        <sz val="12"/>
        <color theme="1"/>
        <rFont val="Arial Narrow"/>
        <family val="2"/>
      </rPr>
      <t xml:space="preserve">Програм 9: </t>
    </r>
    <r>
      <rPr>
        <sz val="12"/>
        <color theme="1"/>
        <rFont val="Arial Narrow"/>
        <family val="2"/>
      </rPr>
      <t>ОСНОВНО ОБРАЗОВАЊЕ И ВАСПИТАЊЕ</t>
    </r>
  </si>
  <si>
    <t xml:space="preserve">1. Потпуни обухват основним образовањем и васпитањем </t>
  </si>
  <si>
    <t>1. Обухват деце основним образовањем ( расположиво према полу)</t>
  </si>
  <si>
    <r>
      <rPr>
        <b/>
        <sz val="12"/>
        <rFont val="Arial Narrow"/>
        <family val="2"/>
      </rPr>
      <t xml:space="preserve">Програм 11: </t>
    </r>
    <r>
      <rPr>
        <sz val="12"/>
        <rFont val="Arial Narrow"/>
        <family val="2"/>
      </rPr>
      <t>СОЦИЈАЛНА И ДЕЧИЈА ЗАШТИТА</t>
    </r>
  </si>
  <si>
    <t>1. Повећање доступности права и услуга социјалне заштите</t>
  </si>
  <si>
    <r>
      <rPr>
        <b/>
        <sz val="12"/>
        <color theme="1"/>
        <rFont val="Arial Narrow"/>
        <family val="2"/>
      </rPr>
      <t>1</t>
    </r>
    <r>
      <rPr>
        <sz val="12"/>
        <color theme="1"/>
        <rFont val="Arial Narrow"/>
        <family val="2"/>
      </rPr>
      <t xml:space="preserve">.Подстицање развоја културе </t>
    </r>
  </si>
  <si>
    <t>3. Укупан број чланова удружења грађана из области културе</t>
  </si>
  <si>
    <r>
      <rPr>
        <b/>
        <sz val="12"/>
        <color theme="1"/>
        <rFont val="Arial Narrow"/>
        <family val="2"/>
      </rPr>
      <t>1</t>
    </r>
    <r>
      <rPr>
        <sz val="12"/>
        <color theme="1"/>
        <rFont val="Arial Narrow"/>
        <family val="2"/>
      </rPr>
      <t>. Обезбеђење услова за бављење спортом свих грађана и грађанки града/општине</t>
    </r>
  </si>
  <si>
    <t>1. Број спортских организација преко којих се остварује јавни интерес у области спорта</t>
  </si>
  <si>
    <t>2. Број спроведених акција, програма и пројеката који подржавају активно и рекреативно бављење спортом</t>
  </si>
  <si>
    <t>2. 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</si>
  <si>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1. % укључених младих у омладинске програме / пројекте у односу на укупан број младих у локалној заједници</t>
  </si>
  <si>
    <r>
      <rPr>
        <b/>
        <sz val="12"/>
        <color theme="1"/>
        <rFont val="Arial Narrow"/>
        <family val="2"/>
      </rPr>
      <t>Програмска активност</t>
    </r>
    <r>
      <rPr>
        <sz val="12"/>
        <color theme="1"/>
        <rFont val="Arial Narrow"/>
        <family val="2"/>
      </rPr>
      <t xml:space="preserve"> : Подршка предшколском и школском спорту</t>
    </r>
  </si>
  <si>
    <t xml:space="preserve">1. Унапређење предшколског и школског спорта </t>
  </si>
  <si>
    <t xml:space="preserve">1. Број програма којима се реализују активности школског спорта </t>
  </si>
  <si>
    <t>2.Проценат деце која су укључена у школска такмичења у односу на укупан број деце</t>
  </si>
  <si>
    <t>3. Број деце укључен у спортске активности у односу на укупан број школске деце</t>
  </si>
  <si>
    <t>0005</t>
  </si>
  <si>
    <r>
      <rPr>
        <b/>
        <sz val="12"/>
        <color theme="1"/>
        <rFont val="Arial Narrow"/>
        <family val="2"/>
      </rPr>
      <t>Програмска активност</t>
    </r>
    <r>
      <rPr>
        <sz val="12"/>
        <color theme="1"/>
        <rFont val="Arial Narrow"/>
        <family val="2"/>
      </rPr>
      <t xml:space="preserve"> : Спровођење омладинске политике</t>
    </r>
  </si>
  <si>
    <t>1. Подршка активном укључивању младих у различите друштвене активности</t>
  </si>
  <si>
    <t>1. Број младих корисника услуга мера омладинске политике</t>
  </si>
  <si>
    <t>2. Број младих жена корисника услуга</t>
  </si>
  <si>
    <r>
      <t xml:space="preserve">Пројекат: </t>
    </r>
    <r>
      <rPr>
        <sz val="12"/>
        <color theme="1"/>
        <rFont val="Arial Narrow"/>
        <family val="2"/>
      </rPr>
      <t>Учешће у изградњи, опремању и одржавању спортских објеката</t>
    </r>
  </si>
  <si>
    <r>
      <rPr>
        <b/>
        <sz val="12"/>
        <color theme="1"/>
        <rFont val="Arial Narrow"/>
        <family val="2"/>
      </rPr>
      <t>Програм 15</t>
    </r>
    <r>
      <rPr>
        <sz val="12"/>
        <color theme="1"/>
        <rFont val="Arial Narrow"/>
        <family val="2"/>
      </rPr>
      <t>:  ОПШТЕ УСЛУГЕ ЛОКАЛНЕ САМОУПРАВЕ</t>
    </r>
  </si>
  <si>
    <r>
      <rPr>
        <b/>
        <sz val="12"/>
        <color theme="1"/>
        <rFont val="Arial Narrow"/>
        <family val="2"/>
      </rPr>
      <t>Програм 16</t>
    </r>
    <r>
      <rPr>
        <sz val="12"/>
        <color theme="1"/>
        <rFont val="Arial Narrow"/>
        <family val="2"/>
      </rPr>
      <t>:  ПОЛИТИЧКИ СИСТЕМ ЛОКАЛНЕ САМОУПРАВЕ</t>
    </r>
  </si>
  <si>
    <t>2101</t>
  </si>
  <si>
    <r>
      <rPr>
        <b/>
        <sz val="12"/>
        <color theme="1"/>
        <rFont val="Arial Narrow"/>
        <family val="2"/>
      </rPr>
      <t>Програмска активност:</t>
    </r>
    <r>
      <rPr>
        <sz val="12"/>
        <color theme="1"/>
        <rFont val="Arial Narrow"/>
        <family val="2"/>
      </rPr>
      <t xml:space="preserve"> Функционисање скупштине</t>
    </r>
  </si>
  <si>
    <t>1. Функционисање локалне скупштине</t>
  </si>
  <si>
    <t>1. Број седница скупштине</t>
  </si>
  <si>
    <t>2. Број усвојених аката</t>
  </si>
  <si>
    <r>
      <rPr>
        <b/>
        <sz val="12"/>
        <color theme="1"/>
        <rFont val="Arial Narrow"/>
        <family val="2"/>
      </rPr>
      <t>Програмска активност:</t>
    </r>
    <r>
      <rPr>
        <sz val="12"/>
        <color theme="1"/>
        <rFont val="Arial Narrow"/>
        <family val="2"/>
      </rPr>
      <t xml:space="preserve"> Функционисање извршних органа</t>
    </r>
  </si>
  <si>
    <t>1. Функционисање извршних органа</t>
  </si>
  <si>
    <t>1. Број седница извршних органа</t>
  </si>
  <si>
    <r>
      <rPr>
        <b/>
        <sz val="12"/>
        <color theme="1"/>
        <rFont val="Arial Narrow"/>
        <family val="2"/>
      </rPr>
      <t>1</t>
    </r>
    <r>
      <rPr>
        <sz val="12"/>
        <color theme="1"/>
        <rFont val="Arial Narrow"/>
        <family val="2"/>
      </rPr>
      <t>. Одрживо управно и финансијско функционисање града/општине у складу са надлежностима и пословима локалне самоуправе</t>
    </r>
  </si>
  <si>
    <r>
      <rPr>
        <b/>
        <sz val="12"/>
        <color theme="1"/>
        <rFont val="Arial Narrow"/>
        <family val="2"/>
      </rPr>
      <t xml:space="preserve">Програмска активност:  </t>
    </r>
    <r>
      <rPr>
        <sz val="12"/>
        <color theme="1"/>
        <rFont val="Arial Narrow"/>
        <family val="2"/>
      </rPr>
      <t>Инспекцијски послови</t>
    </r>
  </si>
  <si>
    <t>1. Квалитетно обављање инспекцијских послова</t>
  </si>
  <si>
    <t>1. Број решених предмета грађана у односу на број примљених предмета</t>
  </si>
  <si>
    <r>
      <t xml:space="preserve">Програмска активност: </t>
    </r>
    <r>
      <rPr>
        <sz val="12"/>
        <color theme="1"/>
        <rFont val="Arial Narrow"/>
        <family val="2"/>
      </rPr>
      <t>Текућа буџетска резерва</t>
    </r>
  </si>
  <si>
    <t>0010</t>
  </si>
  <si>
    <r>
      <t xml:space="preserve">Програмска активност: </t>
    </r>
    <r>
      <rPr>
        <sz val="12"/>
        <color theme="1"/>
        <rFont val="Arial Narrow"/>
        <family val="2"/>
      </rPr>
      <t>Стална буџетска резерва</t>
    </r>
  </si>
  <si>
    <t>1. Постојање интернет стране општине, број посета интернет стране и редовно обезбеђивање информација на интернет страни</t>
  </si>
  <si>
    <t>2. Број издатих билтена општине (штампани и електронски)</t>
  </si>
  <si>
    <t>3. Број конференција за штампу и других информативних скупова</t>
  </si>
  <si>
    <r>
      <t xml:space="preserve">Програмска активност: </t>
    </r>
    <r>
      <rPr>
        <sz val="12"/>
        <color theme="1"/>
        <rFont val="Arial Narrow"/>
        <family val="2"/>
      </rPr>
      <t>Функционисање месних заједница</t>
    </r>
  </si>
  <si>
    <t>2. Број натписа у медијима</t>
  </si>
  <si>
    <t>1. Број одржаних сталних манифестација од значаја за општину Земун</t>
  </si>
  <si>
    <t>1.Ефикасно и ефективно функционисање органа политичког система локалне самоуправе</t>
  </si>
  <si>
    <t>1. Очување историјског наслеђа и традиционалих верских вредности</t>
  </si>
  <si>
    <t>1.Проценат буџета града/општине који се користе за трошкове и планове рада/ програме месних заједница</t>
  </si>
  <si>
    <t>2.Степен остварења финансијских планова месних заједница</t>
  </si>
  <si>
    <t>3.Степен остварења планова рада/ програма месних заједница</t>
  </si>
  <si>
    <t>1. Број корисника једнократне новчане помоћи у односу на укупан број грађана</t>
  </si>
  <si>
    <t>1. Број постојећих објеката</t>
  </si>
  <si>
    <t>1.Побољшање услова живота и рада у ГО Земун</t>
  </si>
  <si>
    <t>1. Проценат буџета за улагање у развој заједнице</t>
  </si>
  <si>
    <r>
      <t xml:space="preserve">Пројекат: </t>
    </r>
    <r>
      <rPr>
        <sz val="12"/>
        <color theme="1"/>
        <rFont val="Arial Narrow"/>
        <family val="2"/>
      </rPr>
      <t>Заштита животне средине</t>
    </r>
  </si>
  <si>
    <r>
      <t xml:space="preserve">Пројекат: </t>
    </r>
    <r>
      <rPr>
        <sz val="12"/>
        <color theme="1"/>
        <rFont val="Arial Narrow"/>
        <family val="2"/>
      </rPr>
      <t>Развој заједнице</t>
    </r>
  </si>
  <si>
    <t>1.Заштита животне средине</t>
  </si>
  <si>
    <t>1. Проценат буџета за улагање у заштиту животне средине</t>
  </si>
  <si>
    <t>1.Унапређење положаја грађана који припадају угроженим групама обезбеђивањем мера материјалне подршке</t>
  </si>
  <si>
    <r>
      <rPr>
        <b/>
        <sz val="12"/>
        <color rgb="FF000000"/>
        <rFont val="Arial Narrow"/>
        <family val="2"/>
      </rPr>
      <t>Пројекат</t>
    </r>
    <r>
      <rPr>
        <sz val="12"/>
        <color rgb="FF000000"/>
        <rFont val="Arial Narrow"/>
        <family val="2"/>
      </rPr>
      <t xml:space="preserve"> : Пројекти по конкурсу у области социјалне заштите</t>
    </r>
  </si>
  <si>
    <t>1. Унапеђење заштите сиромашних</t>
  </si>
  <si>
    <t>1. Побољшање социјално економских услова живота грађана</t>
  </si>
  <si>
    <t>Број јавних конкурса у односу на претходни период</t>
  </si>
  <si>
    <r>
      <rPr>
        <b/>
        <sz val="12"/>
        <color theme="1"/>
        <rFont val="Arial Narrow"/>
        <family val="2"/>
      </rPr>
      <t>Пројекат</t>
    </r>
    <r>
      <rPr>
        <sz val="12"/>
        <color theme="1"/>
        <rFont val="Arial Narrow"/>
        <family val="2"/>
      </rPr>
      <t xml:space="preserve"> : Фонд "Мале Милице Ракић из Батајнице"</t>
    </r>
  </si>
  <si>
    <t>1. Помоћ посебно осетљивим групама у заједници</t>
  </si>
  <si>
    <t>1. Број корисника</t>
  </si>
  <si>
    <r>
      <rPr>
        <b/>
        <sz val="12"/>
        <color theme="1"/>
        <rFont val="Arial Narrow"/>
        <family val="2"/>
      </rPr>
      <t>Пројекат</t>
    </r>
    <r>
      <rPr>
        <sz val="12"/>
        <color theme="1"/>
        <rFont val="Arial Narrow"/>
        <family val="2"/>
      </rPr>
      <t xml:space="preserve"> : Новогодишња честитка прворођеној девојчици и прворођеном дечаку</t>
    </r>
  </si>
  <si>
    <t>1. Подстицање рађања уручењем новогодишње новчане честитке мајци прворођене девојчице и прворођеног дечака</t>
  </si>
  <si>
    <t>1. Број уручених честитки</t>
  </si>
  <si>
    <r>
      <rPr>
        <b/>
        <sz val="12"/>
        <color theme="1"/>
        <rFont val="Arial Narrow"/>
        <family val="2"/>
      </rPr>
      <t xml:space="preserve">Програм 13: </t>
    </r>
    <r>
      <rPr>
        <sz val="12"/>
        <color theme="1"/>
        <rFont val="Arial Narrow"/>
        <family val="2"/>
      </rPr>
      <t xml:space="preserve"> РАЗВОЈ КУЛТУРЕ И ИНФОРМИСАЊА</t>
    </r>
  </si>
  <si>
    <r>
      <rPr>
        <b/>
        <sz val="12"/>
        <color theme="1"/>
        <rFont val="Arial Narrow"/>
        <family val="2"/>
      </rPr>
      <t>Пројекат</t>
    </r>
    <r>
      <rPr>
        <sz val="12"/>
        <color theme="1"/>
        <rFont val="Arial Narrow"/>
        <family val="2"/>
      </rPr>
      <t xml:space="preserve"> :  Информисање</t>
    </r>
  </si>
  <si>
    <t>1. Унапређење јавног информисања од локалног значаја</t>
  </si>
  <si>
    <t>1. Функционисање управе</t>
  </si>
  <si>
    <t>1. Број објеката у које је уведен видео надзор и одржавање конективности видео надзора</t>
  </si>
  <si>
    <t>2. Број корисница једнократне новчане помоћи у односу на укупан број грађана</t>
  </si>
  <si>
    <t>1. Број грађана - корисника других мера материјалне подршке (нпр. набавка огрева и сл.) у односу на укупан број грађана</t>
  </si>
  <si>
    <t>2. Број грађанки - корисница других мера материјалне подршке (нпр. набавка огрева и сл.) у односу на укупан број грађана</t>
  </si>
  <si>
    <t>1. Број грађана у граду/општини у односу на укупан број установа културе</t>
  </si>
  <si>
    <t>2. Укупан број посетилаца на свим културним догађајима који су одржани</t>
  </si>
  <si>
    <t>0.011</t>
  </si>
  <si>
    <t>3. Број пријављених пливачица за Богојављенски крст</t>
  </si>
  <si>
    <t>70</t>
  </si>
  <si>
    <r>
      <rPr>
        <b/>
        <sz val="12"/>
        <color theme="1"/>
        <rFont val="Arial Narrow"/>
        <family val="2"/>
      </rPr>
      <t>Програмска активност</t>
    </r>
    <r>
      <rPr>
        <sz val="12"/>
        <color theme="1"/>
        <rFont val="Arial Narrow"/>
        <family val="2"/>
      </rPr>
      <t xml:space="preserve"> : Управљање развојем туризма</t>
    </r>
  </si>
  <si>
    <t>1.Повећање квалитета туристичке понуде и услуге</t>
  </si>
  <si>
    <t>1.Усвојеност и испуњење циљева који се односи на  промоцију и развој туризма на територији ГО Земун</t>
  </si>
  <si>
    <t>2. Повећање препознатљивости туристичко-културне  понуде општине</t>
  </si>
  <si>
    <t xml:space="preserve">1. Број сајмова </t>
  </si>
  <si>
    <t>1.Проценат буџета који се користи за реализацију програма развоја туризма</t>
  </si>
  <si>
    <t>1. Број донетих аката органа и служби града/општине</t>
  </si>
  <si>
    <t>1.Број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</si>
  <si>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1. Број км уређених путева</t>
  </si>
  <si>
    <r>
      <rPr>
        <b/>
        <sz val="12"/>
        <color theme="1"/>
        <rFont val="Arial Narrow"/>
        <family val="2"/>
      </rPr>
      <t>Програмска активност</t>
    </r>
    <r>
      <rPr>
        <sz val="12"/>
        <color theme="1"/>
        <rFont val="Arial Narrow"/>
        <family val="2"/>
      </rPr>
      <t xml:space="preserve"> : Јекнократне помоћи и други облици помоћи</t>
    </r>
  </si>
  <si>
    <r>
      <rPr>
        <b/>
        <sz val="12"/>
        <color theme="1"/>
        <rFont val="Arial Narrow"/>
        <family val="2"/>
      </rPr>
      <t>Пројекат</t>
    </r>
    <r>
      <rPr>
        <sz val="12"/>
        <color theme="1"/>
        <rFont val="Arial Narrow"/>
        <family val="2"/>
      </rPr>
      <t>:   Награђивање ученика, наставника и професора</t>
    </r>
  </si>
  <si>
    <t>1. Број награђених ученика - носилаца дипломе "Вук Караџић"</t>
  </si>
  <si>
    <t>1. Број награђених наставника и професора чији су ученици на републичким и међународним такмичењима освојили награде</t>
  </si>
  <si>
    <t>1. Број примерака локалних штампаних медија кји доприносе остваривању општег интереса у области јавног информисања</t>
  </si>
  <si>
    <t>2. Остваривање јавног интереса из области информисања</t>
  </si>
  <si>
    <r>
      <rPr>
        <b/>
        <sz val="12"/>
        <color theme="1"/>
        <rFont val="Arial Narrow"/>
        <family val="2"/>
      </rPr>
      <t xml:space="preserve">Проjeкат: </t>
    </r>
    <r>
      <rPr>
        <sz val="12"/>
        <color theme="1"/>
        <rFont val="Arial Narrow"/>
        <family val="2"/>
      </rPr>
      <t>Сталне манифестације од значаја за ГО Земун</t>
    </r>
  </si>
  <si>
    <t>Управа - Туристичко културни центар Земун</t>
  </si>
  <si>
    <t>4800/5000</t>
  </si>
  <si>
    <t>4. Број издатих уверења о држављанству</t>
  </si>
  <si>
    <t>2. Вођење управног поступка у области личних стања грађана</t>
  </si>
  <si>
    <t>1. Број уписа у матичне књиге</t>
  </si>
  <si>
    <t>2. Број обављених венчања</t>
  </si>
  <si>
    <t>3. Број управних предмета</t>
  </si>
  <si>
    <t>220</t>
  </si>
  <si>
    <t>2</t>
  </si>
  <si>
    <t>250</t>
  </si>
  <si>
    <r>
      <t xml:space="preserve">Програм 1: </t>
    </r>
    <r>
      <rPr>
        <sz val="12"/>
        <color theme="1"/>
        <rFont val="Arial Narrow"/>
        <family val="2"/>
      </rPr>
      <t>СТАНОВАЊЕ, УРБАНИЗАМ И ПРОСТОРНО ПЛАНИРАЊЕ</t>
    </r>
  </si>
  <si>
    <t>Програмска активност : Остваривање јавног интереса у одржавању зграда</t>
  </si>
  <si>
    <t>1101</t>
  </si>
  <si>
    <t>Циљана вредност 2023. години</t>
  </si>
  <si>
    <t>4001</t>
  </si>
  <si>
    <t>4002</t>
  </si>
  <si>
    <t>4003</t>
  </si>
  <si>
    <t>4004</t>
  </si>
  <si>
    <t>4005</t>
  </si>
  <si>
    <t>4006</t>
  </si>
  <si>
    <t>4007</t>
  </si>
  <si>
    <t>5001</t>
  </si>
  <si>
    <t>5002</t>
  </si>
  <si>
    <r>
      <t>Пројекат:</t>
    </r>
    <r>
      <rPr>
        <sz val="12"/>
        <color theme="1"/>
        <rFont val="Arial Narrow"/>
        <family val="2"/>
      </rPr>
      <t xml:space="preserve"> Моја земунска картица</t>
    </r>
  </si>
  <si>
    <t>5003</t>
  </si>
  <si>
    <t>4008</t>
  </si>
  <si>
    <t>1. Очување и унапређење стамбеног фонда</t>
  </si>
  <si>
    <t>1. Унапређење стамбеног положаја грађана</t>
  </si>
  <si>
    <t>Величина јавног стамбеног фонда</t>
  </si>
  <si>
    <t>Број склопљених уговор о бесповратном суфинансирању активности на инвестиционом одржавању и унапређењу својства зграде</t>
  </si>
  <si>
    <t>1. Повећање безбедности деце за  време остваривања образовно васпитног рада</t>
  </si>
  <si>
    <t>2. Подстицај наставника и професора за постизање што бољих резултата</t>
  </si>
  <si>
    <t>1. Унапређење подршке локалним спортским организацијама преко којих се остварује јавни интерес у области спорта</t>
  </si>
  <si>
    <t>1. Број посебних програма спортских организација финансираних од стране града/општине</t>
  </si>
  <si>
    <t>2.Број годишњих програма спортских организација финансираних од стране града/општине</t>
  </si>
  <si>
    <r>
      <rPr>
        <b/>
        <sz val="12"/>
        <color theme="1"/>
        <rFont val="Arial Narrow"/>
        <family val="2"/>
      </rPr>
      <t>Програмска активност</t>
    </r>
    <r>
      <rPr>
        <sz val="12"/>
        <color theme="1"/>
        <rFont val="Arial Narrow"/>
        <family val="2"/>
      </rPr>
      <t xml:space="preserve"> : Подршка локалним спортским организацијама преко којих се остварује јавни интерес у области спорта</t>
    </r>
  </si>
  <si>
    <t>4600/4980</t>
  </si>
  <si>
    <t>4700/5010</t>
  </si>
  <si>
    <t>4750/5050</t>
  </si>
  <si>
    <t>230</t>
  </si>
  <si>
    <r>
      <rPr>
        <b/>
        <sz val="12"/>
        <color theme="1"/>
        <rFont val="Arial Narrow"/>
        <family val="2"/>
      </rPr>
      <t>Пројекат</t>
    </r>
    <r>
      <rPr>
        <sz val="12"/>
        <color theme="1"/>
        <rFont val="Arial Narrow"/>
        <family val="2"/>
      </rPr>
      <t>: Одржавање сеоских, пољских и других некатегорисаних путева, путних прелаза и саобраћајних површина у јавном коришћењу унутар блока</t>
    </r>
  </si>
  <si>
    <t>4009</t>
  </si>
  <si>
    <r>
      <t xml:space="preserve">Пројекат: </t>
    </r>
    <r>
      <rPr>
        <sz val="12"/>
        <color theme="1"/>
        <rFont val="Arial Narrow"/>
        <family val="2"/>
      </rPr>
      <t>Текуће поправке и одржавање зграда и објеката на којима ГО има право коришћења</t>
    </r>
  </si>
  <si>
    <r>
      <t xml:space="preserve">Пројекат: </t>
    </r>
    <r>
      <rPr>
        <sz val="12"/>
        <color theme="1"/>
        <rFont val="Arial Narrow"/>
        <family val="2"/>
      </rPr>
      <t>Уређење објеката на којима ГО  има право коришћења</t>
    </r>
  </si>
  <si>
    <r>
      <rPr>
        <b/>
        <sz val="12"/>
        <color theme="1"/>
        <rFont val="Arial Narrow"/>
        <family val="2"/>
      </rPr>
      <t>Пројекат:</t>
    </r>
    <r>
      <rPr>
        <sz val="12"/>
        <color theme="1"/>
        <rFont val="Arial Narrow"/>
        <family val="2"/>
      </rPr>
      <t xml:space="preserve"> Набавка  опреме и набавка нематријалне имовине</t>
    </r>
  </si>
  <si>
    <t>1. Побољшање услова за коришћење објеката</t>
  </si>
  <si>
    <t>1. Проценат буџета за  одржавање објеката</t>
  </si>
  <si>
    <r>
      <rPr>
        <b/>
        <sz val="12"/>
        <color theme="1"/>
        <rFont val="Arial Narrow"/>
        <family val="2"/>
      </rPr>
      <t>Пројекат</t>
    </r>
    <r>
      <rPr>
        <sz val="12"/>
        <color theme="1"/>
        <rFont val="Arial Narrow"/>
        <family val="2"/>
      </rPr>
      <t xml:space="preserve"> :  Земун за своје најстарије</t>
    </r>
  </si>
  <si>
    <t xml:space="preserve">1.Развој система подршке старијим грађанима који кроз унапређење услова и промене у области социјалне инклузије за старије, треба да остану активни део друштва. </t>
  </si>
  <si>
    <r>
      <rPr>
        <b/>
        <sz val="12"/>
        <color theme="1"/>
        <rFont val="Arial Narrow"/>
        <family val="2"/>
      </rPr>
      <t xml:space="preserve">Проjeкат: </t>
    </r>
    <r>
      <rPr>
        <sz val="12"/>
        <color theme="1"/>
        <rFont val="Arial Narrow"/>
        <family val="2"/>
      </rPr>
      <t>Верске заједнице</t>
    </r>
  </si>
  <si>
    <t xml:space="preserve">Управа </t>
  </si>
  <si>
    <t>1. Унапређење положаја верских заједница</t>
  </si>
  <si>
    <t>1. Број организованих активности</t>
  </si>
  <si>
    <t>2.Број жена у организационим активностима</t>
  </si>
  <si>
    <t>4010</t>
  </si>
  <si>
    <t>Пројекат: Пројекти по конкурсу за бригу о деци, омладини и подстицању наталитета</t>
  </si>
  <si>
    <t>Оснаживање положаја младих, свеобухватнија брига о деци и подршка мерама за повећање наталитета</t>
  </si>
  <si>
    <t>1</t>
  </si>
  <si>
    <t>0501</t>
  </si>
  <si>
    <r>
      <rPr>
        <b/>
        <sz val="12"/>
        <color theme="1"/>
        <rFont val="Arial Narrow"/>
        <family val="2"/>
      </rPr>
      <t>Програм 17</t>
    </r>
    <r>
      <rPr>
        <sz val="12"/>
        <color theme="1"/>
        <rFont val="Arial Narrow"/>
        <family val="2"/>
      </rPr>
      <t>:  ЕНЕРГЕТСКА ЕФИКАСНОСТ И ОБНОВЉИВИ ИЗВОРИ ЕНЕРГИЈЕ</t>
    </r>
  </si>
  <si>
    <r>
      <t xml:space="preserve">Пројекат:  </t>
    </r>
    <r>
      <rPr>
        <sz val="12"/>
        <color theme="1"/>
        <rFont val="Arial Narrow"/>
        <family val="2"/>
        <charset val="238"/>
      </rPr>
      <t>Суфинансирање активности на унапређењу ефикасног коришћења енергије</t>
    </r>
  </si>
  <si>
    <t>1.Подстицање унапређења енергетске ефикасности, побољшање енергетске инфраструктуре и шира употреба обновљивих извора енергије на територији ГО Земун</t>
  </si>
  <si>
    <t xml:space="preserve">1. Програм унапређења енергетске ефикасности </t>
  </si>
  <si>
    <t xml:space="preserve"> Стварање услова за  унапређење коришћења обновљивих извора енергије кроз обезбеђење средстава за суфинансирање прогрма енергетске санације породичних кућа, који чине појединачни пројекти енергетске санације, на основу  јавног позива за доделу средстава</t>
  </si>
  <si>
    <t>1. Број јавних позива</t>
  </si>
  <si>
    <t xml:space="preserve">Вредност у базној 2020. години </t>
  </si>
  <si>
    <t>Очекивана вредност у 2021. години</t>
  </si>
  <si>
    <t>Циљана вредност у  2022. години</t>
  </si>
  <si>
    <t>Циљана вредност 2024. години</t>
  </si>
  <si>
    <t>1. Усвојен Програм рада Туристичко-културне организације ГО Земун</t>
  </si>
  <si>
    <t>2003</t>
  </si>
  <si>
    <t>0902</t>
  </si>
  <si>
    <r>
      <t xml:space="preserve">Пројекат: </t>
    </r>
    <r>
      <rPr>
        <sz val="12"/>
        <color theme="1"/>
        <rFont val="Arial Narrow"/>
        <family val="2"/>
      </rPr>
      <t>Сталне манифестације из области спорта</t>
    </r>
  </si>
  <si>
    <t>Промоција спортских активности кроз одржавање спортских манифестација</t>
  </si>
  <si>
    <t>1. Број одржаних сталних манифестација у области спорта</t>
  </si>
  <si>
    <t>Пројекат: Пројекти по конкурсу из области развоја цивилног друштва ради унапређења јавног реда и безбедности</t>
  </si>
  <si>
    <t>Пројекат: Пројекти по конкурсу из области заштите животиња</t>
  </si>
  <si>
    <t>Подстицање равоја цивилног друштва ради унапређења јавног реда и безбедности</t>
  </si>
  <si>
    <t>Унапређење услова и подизање свести за бригу о животињама</t>
  </si>
  <si>
    <t xml:space="preserve">Туристичка организација Земун </t>
  </si>
  <si>
    <t>Управа - Туристичка организација Земун</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</si>
</sst>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 _D_i_n_._-;\-* #,##0.00\ _D_i_n_._-;_-* &quot;-&quot;??\ _D_i_n_._-;_-@_-"/>
    <numFmt numFmtId="165" formatCode="_(* #,##0.00_);_(* \(#,##0.00\);_(* \-??_);_(@_)"/>
    <numFmt numFmtId="166" formatCode="_-* #,##0.00\ _d_i_n_._-;\-* #,##0.00\ _d_i_n_._-;_-* &quot;-&quot;??\ _d_i_n_._-;_-@_-"/>
    <numFmt numFmtId="167" formatCode="_(* #,##0_);_(* \(#,##0\);_(* &quot;-&quot;??_);_(@_)"/>
    <numFmt numFmtId="168" formatCode="0.00_);\(0.00\)"/>
    <numFmt numFmtId="169" formatCode="#,##0.000"/>
    <numFmt numFmtId="170" formatCode="0.000%"/>
  </numFmts>
  <fonts count="56" x14ac:knownFonts="1">
    <font>
      <sz val="10"/>
      <name val="Arial"/>
      <charset val="238"/>
    </font>
    <font>
      <sz val="11"/>
      <color theme="1"/>
      <name val="Calibri"/>
      <family val="2"/>
      <scheme val="minor"/>
    </font>
    <font>
      <sz val="11"/>
      <color theme="1"/>
      <name val="Calibri"/>
      <family val="2"/>
      <scheme val="minor"/>
    </font>
    <font>
      <sz val="12"/>
      <color theme="1"/>
      <name val="Arial Narrow"/>
      <family val="2"/>
    </font>
    <font>
      <b/>
      <sz val="12"/>
      <color theme="1"/>
      <name val="Arial Narrow"/>
      <family val="2"/>
    </font>
    <font>
      <sz val="12"/>
      <name val="Arial Narrow"/>
      <family val="2"/>
    </font>
    <font>
      <b/>
      <sz val="12"/>
      <name val="Arial Narrow"/>
      <family val="2"/>
    </font>
    <font>
      <sz val="11"/>
      <color theme="1"/>
      <name val="Calibri"/>
      <family val="2"/>
      <charset val="238"/>
      <scheme val="minor"/>
    </font>
    <font>
      <sz val="10"/>
      <name val="Arial"/>
      <family val="2"/>
    </font>
    <font>
      <sz val="11"/>
      <color indexed="8"/>
      <name val="Calibri"/>
      <family val="2"/>
      <charset val="204"/>
    </font>
    <font>
      <sz val="11"/>
      <color indexed="9"/>
      <name val="Calibri"/>
      <family val="2"/>
      <charset val="204"/>
    </font>
    <font>
      <sz val="11"/>
      <color indexed="8"/>
      <name val="Calibri"/>
      <family val="2"/>
    </font>
    <font>
      <sz val="11"/>
      <color indexed="9"/>
      <name val="Calibri"/>
      <family val="2"/>
    </font>
    <font>
      <sz val="11"/>
      <color indexed="37"/>
      <name val="Calibri"/>
      <family val="2"/>
    </font>
    <font>
      <sz val="11"/>
      <color indexed="20"/>
      <name val="Calibri"/>
      <family val="2"/>
      <charset val="204"/>
    </font>
    <font>
      <b/>
      <sz val="11"/>
      <color indexed="17"/>
      <name val="Calibri"/>
      <family val="2"/>
    </font>
    <font>
      <b/>
      <sz val="11"/>
      <color indexed="52"/>
      <name val="Calibri"/>
      <family val="2"/>
      <charset val="204"/>
    </font>
    <font>
      <b/>
      <sz val="11"/>
      <color indexed="9"/>
      <name val="Calibri"/>
      <family val="2"/>
    </font>
    <font>
      <b/>
      <sz val="11"/>
      <color indexed="9"/>
      <name val="Calibri"/>
      <family val="2"/>
      <charset val="204"/>
    </font>
    <font>
      <sz val="10"/>
      <name val="Arial"/>
      <family val="2"/>
      <charset val="238"/>
    </font>
    <font>
      <sz val="10"/>
      <name val="Arial"/>
      <family val="2"/>
      <charset val="204"/>
    </font>
    <font>
      <sz val="11"/>
      <color indexed="8"/>
      <name val="Calibri"/>
      <family val="2"/>
      <charset val="238"/>
    </font>
    <font>
      <b/>
      <sz val="11"/>
      <color indexed="8"/>
      <name val="Calibri"/>
      <family val="2"/>
    </font>
    <font>
      <i/>
      <sz val="11"/>
      <color indexed="23"/>
      <name val="Calibri"/>
      <family val="2"/>
      <charset val="204"/>
    </font>
    <font>
      <sz val="11"/>
      <color indexed="17"/>
      <name val="Calibri"/>
      <family val="2"/>
      <charset val="204"/>
    </font>
    <font>
      <b/>
      <sz val="15"/>
      <color indexed="62"/>
      <name val="Calibri"/>
      <family val="2"/>
    </font>
    <font>
      <b/>
      <sz val="15"/>
      <color indexed="56"/>
      <name val="Calibri"/>
      <family val="2"/>
      <charset val="204"/>
    </font>
    <font>
      <b/>
      <sz val="13"/>
      <color indexed="62"/>
      <name val="Calibri"/>
      <family val="2"/>
    </font>
    <font>
      <b/>
      <sz val="13"/>
      <color indexed="56"/>
      <name val="Calibri"/>
      <family val="2"/>
      <charset val="204"/>
    </font>
    <font>
      <b/>
      <sz val="11"/>
      <color indexed="62"/>
      <name val="Calibri"/>
      <family val="2"/>
    </font>
    <font>
      <b/>
      <sz val="11"/>
      <color indexed="56"/>
      <name val="Calibri"/>
      <family val="2"/>
      <charset val="204"/>
    </font>
    <font>
      <sz val="11"/>
      <color indexed="48"/>
      <name val="Calibri"/>
      <family val="2"/>
    </font>
    <font>
      <sz val="11"/>
      <color indexed="62"/>
      <name val="Calibri"/>
      <family val="2"/>
      <charset val="204"/>
    </font>
    <font>
      <sz val="11"/>
      <color indexed="17"/>
      <name val="Calibri"/>
      <family val="2"/>
    </font>
    <font>
      <sz val="11"/>
      <color indexed="52"/>
      <name val="Calibri"/>
      <family val="2"/>
      <charset val="204"/>
    </font>
    <font>
      <sz val="11"/>
      <color indexed="60"/>
      <name val="Calibri"/>
      <family val="2"/>
      <charset val="204"/>
    </font>
    <font>
      <sz val="8"/>
      <name val="Arial"/>
      <family val="2"/>
    </font>
    <font>
      <sz val="11"/>
      <color theme="1"/>
      <name val="Calibri"/>
      <family val="2"/>
      <charset val="204"/>
      <scheme val="minor"/>
    </font>
    <font>
      <b/>
      <sz val="11"/>
      <color indexed="63"/>
      <name val="Calibri"/>
      <family val="2"/>
    </font>
    <font>
      <b/>
      <sz val="11"/>
      <color indexed="63"/>
      <name val="Calibri"/>
      <family val="2"/>
      <charset val="204"/>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0"/>
      <color indexed="8"/>
      <name val="Arial"/>
      <family val="2"/>
    </font>
    <font>
      <b/>
      <sz val="18"/>
      <color indexed="56"/>
      <name val="Cambria"/>
      <family val="2"/>
      <charset val="204"/>
    </font>
    <font>
      <b/>
      <sz val="11"/>
      <color indexed="8"/>
      <name val="Calibri"/>
      <family val="2"/>
      <charset val="204"/>
    </font>
    <font>
      <sz val="11"/>
      <color indexed="14"/>
      <name val="Calibri"/>
      <family val="2"/>
    </font>
    <font>
      <sz val="11"/>
      <color indexed="10"/>
      <name val="Calibri"/>
      <family val="2"/>
      <charset val="204"/>
    </font>
    <font>
      <sz val="12"/>
      <color rgb="FF000000"/>
      <name val="Arial Narrow"/>
      <family val="2"/>
    </font>
    <font>
      <b/>
      <sz val="12"/>
      <color rgb="FF000000"/>
      <name val="Arial Narrow"/>
      <family val="2"/>
    </font>
    <font>
      <sz val="12"/>
      <color theme="1"/>
      <name val="Arial Narrow"/>
      <family val="2"/>
      <charset val="238"/>
    </font>
    <font>
      <b/>
      <sz val="12"/>
      <color theme="1"/>
      <name val="Arial Narrow"/>
      <family val="2"/>
      <charset val="238"/>
    </font>
  </fonts>
  <fills count="82">
    <fill>
      <patternFill patternType="none"/>
    </fill>
    <fill>
      <patternFill patternType="gray125"/>
    </fill>
    <fill>
      <patternFill patternType="solid">
        <fgColor rgb="FFFFFFCC"/>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bgColor indexed="56"/>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0"/>
        <bgColor indexed="6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7"/>
        <bgColor indexed="21"/>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bgColor indexed="52"/>
      </patternFill>
    </fill>
    <fill>
      <patternFill patternType="solid">
        <fgColor indexed="35"/>
        <bgColor indexed="35"/>
      </patternFill>
    </fill>
    <fill>
      <patternFill patternType="solid">
        <fgColor indexed="22"/>
        <bgColor indexed="31"/>
      </patternFill>
    </fill>
    <fill>
      <patternFill patternType="solid">
        <fgColor indexed="55"/>
        <bgColor indexed="23"/>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26"/>
      </patternFill>
    </fill>
    <fill>
      <patternFill patternType="solid">
        <fgColor indexed="60"/>
      </patternFill>
    </fill>
    <fill>
      <patternFill patternType="solid">
        <fgColor indexed="26"/>
        <bgColor indexed="9"/>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5E0EC"/>
        <bgColor indexed="64"/>
      </patternFill>
    </fill>
    <fill>
      <patternFill patternType="solid">
        <fgColor rgb="FFFDE9D9"/>
        <bgColor indexed="64"/>
      </patternFill>
    </fill>
    <fill>
      <patternFill patternType="solid">
        <fgColor rgb="FFE4DFEC"/>
        <bgColor indexed="64"/>
      </patternFill>
    </fill>
    <fill>
      <patternFill patternType="solid">
        <fgColor rgb="FFFFFF00"/>
        <bgColor indexed="64"/>
      </patternFill>
    </fill>
  </fills>
  <borders count="35">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auto="1"/>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30"/>
      </bottom>
      <diagonal/>
    </border>
    <border>
      <left/>
      <right/>
      <top/>
      <bottom style="double">
        <color indexed="1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top style="thin">
        <color indexed="62"/>
      </top>
      <bottom style="double">
        <color indexed="62"/>
      </bottom>
      <diagonal/>
    </border>
    <border>
      <left/>
      <right/>
      <top style="double">
        <color auto="1"/>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bottom style="double">
        <color indexed="64"/>
      </bottom>
      <diagonal/>
    </border>
    <border>
      <left/>
      <right/>
      <top style="double">
        <color indexed="64"/>
      </top>
      <bottom style="thin">
        <color indexed="64"/>
      </bottom>
      <diagonal/>
    </border>
  </borders>
  <cellStyleXfs count="170">
    <xf numFmtId="0" fontId="0" fillId="0" borderId="0">
      <alignment vertical="top"/>
    </xf>
    <xf numFmtId="43" fontId="2" fillId="0" borderId="0" applyFont="0" applyFill="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0" fillId="21" borderId="0" applyNumberFormat="0" applyBorder="0" applyAlignment="0" applyProtection="0"/>
    <xf numFmtId="0" fontId="12"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0" fillId="26" borderId="0" applyNumberFormat="0" applyBorder="0" applyAlignment="0" applyProtection="0"/>
    <xf numFmtId="0" fontId="12" fillId="25"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0" fillId="31" borderId="0" applyNumberFormat="0" applyBorder="0" applyAlignment="0" applyProtection="0"/>
    <xf numFmtId="0" fontId="12" fillId="30" borderId="0" applyNumberFormat="0" applyBorder="0" applyAlignment="0" applyProtection="0"/>
    <xf numFmtId="0" fontId="11" fillId="22" borderId="0" applyNumberFormat="0" applyBorder="0" applyAlignment="0" applyProtection="0"/>
    <xf numFmtId="0" fontId="11" fillId="32" borderId="0" applyNumberFormat="0" applyBorder="0" applyAlignment="0" applyProtection="0"/>
    <xf numFmtId="0" fontId="12" fillId="23" borderId="0" applyNumberFormat="0" applyBorder="0" applyAlignment="0" applyProtection="0"/>
    <xf numFmtId="0" fontId="12" fillId="33" borderId="0" applyNumberFormat="0" applyBorder="0" applyAlignment="0" applyProtection="0"/>
    <xf numFmtId="0" fontId="10" fillId="14" borderId="0" applyNumberFormat="0" applyBorder="0" applyAlignment="0" applyProtection="0"/>
    <xf numFmtId="0" fontId="12"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0" fillId="15" borderId="0" applyNumberFormat="0" applyBorder="0" applyAlignment="0" applyProtection="0"/>
    <xf numFmtId="0" fontId="12" fillId="19"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0" fillId="40" borderId="0" applyNumberFormat="0" applyBorder="0" applyAlignment="0" applyProtection="0"/>
    <xf numFmtId="0" fontId="12" fillId="39" borderId="0" applyNumberFormat="0" applyBorder="0" applyAlignment="0" applyProtection="0"/>
    <xf numFmtId="0" fontId="13" fillId="36" borderId="0" applyNumberFormat="0" applyBorder="0" applyAlignment="0" applyProtection="0"/>
    <xf numFmtId="0" fontId="14" fillId="4" borderId="0" applyNumberFormat="0" applyBorder="0" applyAlignment="0" applyProtection="0"/>
    <xf numFmtId="0" fontId="15" fillId="41" borderId="8" applyNumberFormat="0" applyAlignment="0" applyProtection="0"/>
    <xf numFmtId="0" fontId="16" fillId="42" borderId="9" applyNumberFormat="0" applyAlignment="0" applyProtection="0"/>
    <xf numFmtId="0" fontId="16" fillId="42" borderId="9" applyNumberFormat="0" applyAlignment="0" applyProtection="0"/>
    <xf numFmtId="0" fontId="17" fillId="33" borderId="10" applyNumberFormat="0" applyAlignment="0" applyProtection="0"/>
    <xf numFmtId="0" fontId="18" fillId="43" borderId="10" applyNumberFormat="0" applyAlignment="0" applyProtection="0"/>
    <xf numFmtId="43" fontId="19" fillId="0" borderId="0" applyFont="0" applyFill="0" applyBorder="0" applyAlignment="0" applyProtection="0"/>
    <xf numFmtId="165" fontId="20" fillId="0" borderId="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3" fillId="0" borderId="0" applyNumberFormat="0" applyFill="0" applyBorder="0" applyAlignment="0" applyProtection="0"/>
    <xf numFmtId="0" fontId="11" fillId="28" borderId="0" applyNumberFormat="0" applyBorder="0" applyAlignment="0" applyProtection="0"/>
    <xf numFmtId="0" fontId="24" fillId="5" borderId="0" applyNumberFormat="0" applyBorder="0" applyAlignment="0" applyProtection="0"/>
    <xf numFmtId="0" fontId="25" fillId="0" borderId="11" applyNumberFormat="0" applyFill="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7" borderId="8" applyNumberFormat="0" applyAlignment="0" applyProtection="0"/>
    <xf numFmtId="0" fontId="32" fillId="8" borderId="9" applyNumberFormat="0" applyAlignment="0" applyProtection="0"/>
    <xf numFmtId="0" fontId="32" fillId="8" borderId="9" applyNumberFormat="0" applyAlignment="0" applyProtection="0"/>
    <xf numFmtId="0" fontId="33" fillId="0" borderId="17" applyNumberFormat="0" applyFill="0" applyAlignment="0" applyProtection="0"/>
    <xf numFmtId="0" fontId="34" fillId="0" borderId="18" applyNumberFormat="0" applyFill="0" applyAlignment="0" applyProtection="0"/>
    <xf numFmtId="0" fontId="33" fillId="37" borderId="0" applyNumberFormat="0" applyBorder="0" applyAlignment="0" applyProtection="0"/>
    <xf numFmtId="0" fontId="35" fillId="47" borderId="0" applyNumberFormat="0" applyBorder="0" applyAlignment="0" applyProtection="0"/>
    <xf numFmtId="0" fontId="1" fillId="0" borderId="0"/>
    <xf numFmtId="0" fontId="7" fillId="0" borderId="0"/>
    <xf numFmtId="0" fontId="7" fillId="0" borderId="0"/>
    <xf numFmtId="0" fontId="7" fillId="0" borderId="0"/>
    <xf numFmtId="0" fontId="20" fillId="0" borderId="0"/>
    <xf numFmtId="0" fontId="36" fillId="48" borderId="0"/>
    <xf numFmtId="0" fontId="1" fillId="0" borderId="0"/>
    <xf numFmtId="0" fontId="1" fillId="0" borderId="0"/>
    <xf numFmtId="0" fontId="8" fillId="0" borderId="0"/>
    <xf numFmtId="0" fontId="7" fillId="0" borderId="0"/>
    <xf numFmtId="0" fontId="7" fillId="0" borderId="0"/>
    <xf numFmtId="0" fontId="7" fillId="0" borderId="0"/>
    <xf numFmtId="0" fontId="37"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2" borderId="1" applyNumberFormat="0" applyFont="0" applyAlignment="0" applyProtection="0"/>
    <xf numFmtId="0" fontId="20" fillId="49" borderId="19" applyNumberFormat="0" applyAlignment="0" applyProtection="0"/>
    <xf numFmtId="0" fontId="36" fillId="36" borderId="8" applyNumberFormat="0" applyFont="0" applyAlignment="0" applyProtection="0"/>
    <xf numFmtId="0" fontId="20" fillId="49" borderId="19" applyNumberFormat="0" applyAlignment="0" applyProtection="0"/>
    <xf numFmtId="0" fontId="38" fillId="41" borderId="20" applyNumberFormat="0" applyAlignment="0" applyProtection="0"/>
    <xf numFmtId="0" fontId="39" fillId="42" borderId="20" applyNumberFormat="0" applyAlignment="0" applyProtection="0"/>
    <xf numFmtId="0" fontId="39" fillId="42" borderId="20" applyNumberFormat="0" applyAlignment="0" applyProtection="0"/>
    <xf numFmtId="9" fontId="20" fillId="0" borderId="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4" fontId="36" fillId="50" borderId="8" applyNumberFormat="0" applyProtection="0">
      <alignment vertical="center"/>
    </xf>
    <xf numFmtId="4" fontId="40" fillId="51" borderId="8" applyNumberFormat="0" applyProtection="0">
      <alignment vertical="center"/>
    </xf>
    <xf numFmtId="4" fontId="36" fillId="51" borderId="8" applyNumberFormat="0" applyProtection="0">
      <alignment horizontal="left" vertical="center" indent="1"/>
    </xf>
    <xf numFmtId="0" fontId="41" fillId="50" borderId="21" applyNumberFormat="0" applyProtection="0">
      <alignment horizontal="left" vertical="top" indent="1"/>
    </xf>
    <xf numFmtId="4" fontId="36" fillId="52" borderId="8" applyNumberFormat="0" applyProtection="0">
      <alignment horizontal="left" vertical="center" indent="1"/>
    </xf>
    <xf numFmtId="4" fontId="36" fillId="53" borderId="8" applyNumberFormat="0" applyProtection="0">
      <alignment horizontal="right" vertical="center"/>
    </xf>
    <xf numFmtId="4" fontId="36" fillId="54" borderId="8" applyNumberFormat="0" applyProtection="0">
      <alignment horizontal="right" vertical="center"/>
    </xf>
    <xf numFmtId="4" fontId="36" fillId="55" borderId="22" applyNumberFormat="0" applyProtection="0">
      <alignment horizontal="right" vertical="center"/>
    </xf>
    <xf numFmtId="4" fontId="36" fillId="56" borderId="8" applyNumberFormat="0" applyProtection="0">
      <alignment horizontal="right" vertical="center"/>
    </xf>
    <xf numFmtId="4" fontId="36" fillId="57" borderId="8" applyNumberFormat="0" applyProtection="0">
      <alignment horizontal="right" vertical="center"/>
    </xf>
    <xf numFmtId="4" fontId="36" fillId="58" borderId="8" applyNumberFormat="0" applyProtection="0">
      <alignment horizontal="right" vertical="center"/>
    </xf>
    <xf numFmtId="4" fontId="36" fillId="59" borderId="8" applyNumberFormat="0" applyProtection="0">
      <alignment horizontal="right" vertical="center"/>
    </xf>
    <xf numFmtId="4" fontId="36" fillId="60" borderId="8" applyNumberFormat="0" applyProtection="0">
      <alignment horizontal="right" vertical="center"/>
    </xf>
    <xf numFmtId="4" fontId="36" fillId="61" borderId="8" applyNumberFormat="0" applyProtection="0">
      <alignment horizontal="right" vertical="center"/>
    </xf>
    <xf numFmtId="4" fontId="36" fillId="62" borderId="22" applyNumberFormat="0" applyProtection="0">
      <alignment horizontal="left" vertical="center" indent="1"/>
    </xf>
    <xf numFmtId="4" fontId="8" fillId="63" borderId="22" applyNumberFormat="0" applyProtection="0">
      <alignment horizontal="left" vertical="center" indent="1"/>
    </xf>
    <xf numFmtId="4" fontId="8" fillId="63" borderId="22" applyNumberFormat="0" applyProtection="0">
      <alignment horizontal="left" vertical="center" indent="1"/>
    </xf>
    <xf numFmtId="4" fontId="36" fillId="64" borderId="8" applyNumberFormat="0" applyProtection="0">
      <alignment horizontal="right" vertical="center"/>
    </xf>
    <xf numFmtId="4" fontId="36" fillId="65" borderId="22" applyNumberFormat="0" applyProtection="0">
      <alignment horizontal="left" vertical="center" indent="1"/>
    </xf>
    <xf numFmtId="4" fontId="36" fillId="64" borderId="22" applyNumberFormat="0" applyProtection="0">
      <alignment horizontal="left" vertical="center" indent="1"/>
    </xf>
    <xf numFmtId="0" fontId="36" fillId="66" borderId="8" applyNumberFormat="0" applyProtection="0">
      <alignment horizontal="left" vertical="center" indent="1"/>
    </xf>
    <xf numFmtId="0" fontId="36" fillId="63" borderId="21" applyNumberFormat="0" applyProtection="0">
      <alignment horizontal="left" vertical="top" indent="1"/>
    </xf>
    <xf numFmtId="0" fontId="36" fillId="67" borderId="8" applyNumberFormat="0" applyProtection="0">
      <alignment horizontal="left" vertical="center" indent="1"/>
    </xf>
    <xf numFmtId="0" fontId="36" fillId="64" borderId="21" applyNumberFormat="0" applyProtection="0">
      <alignment horizontal="left" vertical="top" indent="1"/>
    </xf>
    <xf numFmtId="0" fontId="36" fillId="68" borderId="8" applyNumberFormat="0" applyProtection="0">
      <alignment horizontal="left" vertical="center" indent="1"/>
    </xf>
    <xf numFmtId="0" fontId="36" fillId="68" borderId="21" applyNumberFormat="0" applyProtection="0">
      <alignment horizontal="left" vertical="top" indent="1"/>
    </xf>
    <xf numFmtId="0" fontId="36" fillId="65" borderId="8" applyNumberFormat="0" applyProtection="0">
      <alignment horizontal="left" vertical="center" indent="1"/>
    </xf>
    <xf numFmtId="0" fontId="36" fillId="65" borderId="21" applyNumberFormat="0" applyProtection="0">
      <alignment horizontal="left" vertical="top" indent="1"/>
    </xf>
    <xf numFmtId="0" fontId="36" fillId="69" borderId="23" applyNumberFormat="0">
      <protection locked="0"/>
    </xf>
    <xf numFmtId="0" fontId="42" fillId="63" borderId="24" applyBorder="0"/>
    <xf numFmtId="4" fontId="43" fillId="70" borderId="21" applyNumberFormat="0" applyProtection="0">
      <alignment vertical="center"/>
    </xf>
    <xf numFmtId="4" fontId="40" fillId="71" borderId="25" applyNumberFormat="0" applyProtection="0">
      <alignment vertical="center"/>
    </xf>
    <xf numFmtId="4" fontId="43" fillId="66" borderId="21" applyNumberFormat="0" applyProtection="0">
      <alignment horizontal="left" vertical="center" indent="1"/>
    </xf>
    <xf numFmtId="0" fontId="43" fillId="70" borderId="21" applyNumberFormat="0" applyProtection="0">
      <alignment horizontal="left" vertical="top" indent="1"/>
    </xf>
    <xf numFmtId="4" fontId="36" fillId="0" borderId="8" applyNumberFormat="0" applyProtection="0">
      <alignment horizontal="right" vertical="center"/>
    </xf>
    <xf numFmtId="4" fontId="40" fillId="72" borderId="8" applyNumberFormat="0" applyProtection="0">
      <alignment horizontal="right" vertical="center"/>
    </xf>
    <xf numFmtId="4" fontId="36" fillId="52" borderId="8" applyNumberFormat="0" applyProtection="0">
      <alignment horizontal="left" vertical="center" indent="1"/>
    </xf>
    <xf numFmtId="0" fontId="43" fillId="64" borderId="21" applyNumberFormat="0" applyProtection="0">
      <alignment horizontal="left" vertical="top" indent="1"/>
    </xf>
    <xf numFmtId="4" fontId="44" fillId="73" borderId="22" applyNumberFormat="0" applyProtection="0">
      <alignment horizontal="left" vertical="center" indent="1"/>
    </xf>
    <xf numFmtId="0" fontId="36" fillId="74" borderId="25"/>
    <xf numFmtId="4" fontId="45" fillId="69" borderId="8" applyNumberFormat="0" applyProtection="0">
      <alignment horizontal="right" vertical="center"/>
    </xf>
    <xf numFmtId="0" fontId="46" fillId="0" borderId="0" applyNumberFormat="0" applyFill="0" applyBorder="0" applyAlignment="0" applyProtection="0"/>
    <xf numFmtId="0" fontId="47" fillId="0" borderId="0">
      <alignment vertical="top"/>
    </xf>
    <xf numFmtId="0" fontId="48" fillId="0" borderId="0" applyNumberFormat="0" applyFill="0" applyBorder="0" applyAlignment="0" applyProtection="0"/>
    <xf numFmtId="0" fontId="22" fillId="0" borderId="26"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201">
    <xf numFmtId="0" fontId="0" fillId="0" borderId="0" xfId="0">
      <alignment vertical="top"/>
    </xf>
    <xf numFmtId="0" fontId="3" fillId="0" borderId="0" xfId="0" applyFont="1" applyFill="1" applyAlignment="1">
      <alignment wrapText="1"/>
    </xf>
    <xf numFmtId="0" fontId="3" fillId="0" borderId="0" xfId="0" applyFont="1" applyFill="1" applyAlignment="1"/>
    <xf numFmtId="0" fontId="3" fillId="0" borderId="0" xfId="0" applyFont="1" applyFill="1" applyAlignment="1">
      <alignment horizontal="left" vertical="center" wrapText="1"/>
    </xf>
    <xf numFmtId="49" fontId="4" fillId="0" borderId="0" xfId="0" applyNumberFormat="1" applyFont="1" applyFill="1" applyAlignment="1">
      <alignment horizontal="center" vertical="center"/>
    </xf>
    <xf numFmtId="3" fontId="3" fillId="0" borderId="0" xfId="0" applyNumberFormat="1" applyFont="1" applyFill="1" applyAlignment="1"/>
    <xf numFmtId="49" fontId="4" fillId="0" borderId="6"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3" fontId="3" fillId="0" borderId="0" xfId="0" applyNumberFormat="1" applyFont="1" applyFill="1" applyBorder="1" applyAlignment="1"/>
    <xf numFmtId="49" fontId="4"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0" xfId="0" applyFont="1" applyFill="1" applyAlignment="1">
      <alignment horizontal="right" vertical="center"/>
    </xf>
    <xf numFmtId="0" fontId="3" fillId="75" borderId="2" xfId="0" applyFont="1" applyFill="1" applyBorder="1" applyAlignment="1">
      <alignment horizontal="left" vertical="center" wrapText="1"/>
    </xf>
    <xf numFmtId="49" fontId="4" fillId="75" borderId="2" xfId="0" applyNumberFormat="1" applyFont="1" applyFill="1" applyBorder="1" applyAlignment="1">
      <alignment horizontal="center" vertical="center"/>
    </xf>
    <xf numFmtId="0" fontId="4" fillId="75" borderId="2" xfId="0" applyFont="1" applyFill="1" applyBorder="1" applyAlignment="1">
      <alignment horizontal="left" vertical="center" wrapText="1"/>
    </xf>
    <xf numFmtId="3" fontId="3" fillId="75" borderId="2" xfId="0" applyNumberFormat="1" applyFont="1" applyFill="1" applyBorder="1" applyAlignment="1"/>
    <xf numFmtId="49" fontId="4" fillId="0" borderId="3" xfId="0" applyNumberFormat="1"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right" vertical="center"/>
    </xf>
    <xf numFmtId="3" fontId="3" fillId="0" borderId="29" xfId="0" applyNumberFormat="1" applyFont="1" applyFill="1" applyBorder="1" applyAlignment="1"/>
    <xf numFmtId="0" fontId="3" fillId="0" borderId="30" xfId="0" applyFont="1" applyFill="1" applyBorder="1" applyAlignment="1">
      <alignment horizontal="center" vertical="center"/>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xf>
    <xf numFmtId="0" fontId="4" fillId="0" borderId="29" xfId="0" applyFont="1" applyFill="1" applyBorder="1" applyAlignment="1">
      <alignment horizontal="center" vertical="center" wrapText="1"/>
    </xf>
    <xf numFmtId="49" fontId="4" fillId="76" borderId="7" xfId="0" applyNumberFormat="1" applyFont="1" applyFill="1" applyBorder="1" applyAlignment="1">
      <alignment horizontal="center" vertical="center"/>
    </xf>
    <xf numFmtId="0" fontId="3" fillId="76" borderId="5" xfId="0" applyFont="1" applyFill="1" applyBorder="1" applyAlignment="1">
      <alignment horizontal="left" vertical="center" wrapText="1"/>
    </xf>
    <xf numFmtId="49" fontId="4" fillId="76" borderId="5" xfId="0" applyNumberFormat="1" applyFont="1" applyFill="1" applyBorder="1" applyAlignment="1">
      <alignment horizontal="center" vertical="center"/>
    </xf>
    <xf numFmtId="1" fontId="4" fillId="76" borderId="5" xfId="0" applyNumberFormat="1" applyFont="1" applyFill="1" applyBorder="1" applyAlignment="1">
      <alignment horizontal="center" vertical="center"/>
    </xf>
    <xf numFmtId="3" fontId="4" fillId="76" borderId="5" xfId="0" applyNumberFormat="1" applyFont="1" applyFill="1" applyBorder="1" applyAlignment="1"/>
    <xf numFmtId="49" fontId="6" fillId="76" borderId="5" xfId="0" applyNumberFormat="1" applyFont="1" applyFill="1" applyBorder="1" applyAlignment="1">
      <alignment horizontal="center" vertical="center"/>
    </xf>
    <xf numFmtId="0" fontId="5" fillId="76" borderId="5" xfId="0" applyFont="1" applyFill="1" applyBorder="1" applyAlignment="1">
      <alignment horizontal="left" vertical="center" wrapText="1"/>
    </xf>
    <xf numFmtId="3" fontId="6" fillId="76" borderId="5" xfId="0" applyNumberFormat="1" applyFont="1" applyFill="1" applyBorder="1" applyAlignment="1"/>
    <xf numFmtId="0" fontId="3" fillId="76" borderId="7" xfId="0" applyFont="1" applyFill="1" applyBorder="1" applyAlignment="1">
      <alignment horizontal="left" vertical="center" wrapText="1"/>
    </xf>
    <xf numFmtId="3" fontId="4" fillId="76" borderId="7" xfId="0" applyNumberFormat="1" applyFont="1" applyFill="1" applyBorder="1" applyAlignment="1"/>
    <xf numFmtId="49" fontId="4" fillId="76" borderId="5" xfId="0" applyNumberFormat="1" applyFont="1" applyFill="1" applyBorder="1" applyAlignment="1">
      <alignment horizontal="left" vertical="center"/>
    </xf>
    <xf numFmtId="0" fontId="3" fillId="0" borderId="2" xfId="0" applyFont="1" applyFill="1" applyBorder="1" applyAlignment="1">
      <alignment horizontal="center" vertical="center" wrapText="1"/>
    </xf>
    <xf numFmtId="1" fontId="3" fillId="76" borderId="5" xfId="0" applyNumberFormat="1" applyFont="1" applyFill="1" applyBorder="1" applyAlignment="1">
      <alignment horizontal="center" vertical="center" wrapText="1"/>
    </xf>
    <xf numFmtId="1" fontId="3" fillId="76" borderId="7" xfId="0" applyNumberFormat="1" applyFont="1" applyFill="1" applyBorder="1" applyAlignment="1">
      <alignment horizontal="center" vertical="center" wrapText="1"/>
    </xf>
    <xf numFmtId="0" fontId="3" fillId="77" borderId="2" xfId="0" applyFont="1" applyFill="1" applyBorder="1" applyAlignment="1">
      <alignment horizontal="left" vertical="center" wrapText="1"/>
    </xf>
    <xf numFmtId="49" fontId="4" fillId="77" borderId="2" xfId="0" applyNumberFormat="1" applyFont="1" applyFill="1" applyBorder="1" applyAlignment="1">
      <alignment horizontal="center" vertical="center"/>
    </xf>
    <xf numFmtId="49" fontId="6" fillId="77" borderId="2" xfId="0" applyNumberFormat="1" applyFont="1" applyFill="1" applyBorder="1" applyAlignment="1">
      <alignment horizontal="center" vertical="center"/>
    </xf>
    <xf numFmtId="3" fontId="3" fillId="77" borderId="2" xfId="0" applyNumberFormat="1" applyFont="1" applyFill="1" applyBorder="1" applyAlignment="1"/>
    <xf numFmtId="0" fontId="4" fillId="77" borderId="2" xfId="0" applyFont="1" applyFill="1" applyBorder="1" applyAlignment="1">
      <alignment horizontal="left" vertical="center" wrapText="1"/>
    </xf>
    <xf numFmtId="3" fontId="3" fillId="77" borderId="3" xfId="0" applyNumberFormat="1" applyFont="1" applyFill="1" applyBorder="1" applyAlignment="1"/>
    <xf numFmtId="0" fontId="6" fillId="77" borderId="2" xfId="0" applyFont="1" applyFill="1" applyBorder="1" applyAlignment="1">
      <alignment horizontal="left" vertical="center" wrapText="1"/>
    </xf>
    <xf numFmtId="3" fontId="5" fillId="77" borderId="2" xfId="0" applyNumberFormat="1" applyFont="1" applyFill="1" applyBorder="1" applyAlignment="1"/>
    <xf numFmtId="1" fontId="3" fillId="0" borderId="2" xfId="0" applyNumberFormat="1" applyFont="1" applyFill="1" applyBorder="1" applyAlignment="1">
      <alignment horizontal="center" vertical="center" wrapText="1"/>
    </xf>
    <xf numFmtId="3" fontId="3" fillId="77" borderId="4" xfId="0" applyNumberFormat="1" applyFont="1" applyFill="1" applyBorder="1" applyAlignment="1"/>
    <xf numFmtId="3" fontId="3" fillId="0" borderId="2" xfId="0" applyNumberFormat="1" applyFont="1" applyFill="1" applyBorder="1" applyAlignment="1"/>
    <xf numFmtId="0" fontId="4" fillId="78" borderId="2" xfId="0" applyFont="1" applyFill="1" applyBorder="1" applyAlignment="1">
      <alignment horizontal="left" vertical="center" wrapText="1"/>
    </xf>
    <xf numFmtId="3" fontId="3" fillId="78" borderId="2" xfId="0" applyNumberFormat="1" applyFont="1" applyFill="1" applyBorder="1" applyAlignment="1"/>
    <xf numFmtId="3" fontId="3" fillId="78" borderId="3" xfId="0" applyNumberFormat="1" applyFont="1" applyFill="1" applyBorder="1" applyAlignment="1"/>
    <xf numFmtId="3" fontId="3" fillId="78" borderId="0" xfId="0" applyNumberFormat="1" applyFont="1" applyFill="1" applyBorder="1" applyAlignment="1"/>
    <xf numFmtId="0" fontId="3" fillId="78" borderId="4" xfId="0" applyFont="1" applyFill="1" applyBorder="1" applyAlignment="1">
      <alignment horizontal="left" vertical="center" wrapText="1"/>
    </xf>
    <xf numFmtId="49" fontId="4" fillId="0" borderId="33" xfId="0" applyNumberFormat="1" applyFont="1" applyFill="1" applyBorder="1" applyAlignment="1">
      <alignment horizontal="center" vertical="center"/>
    </xf>
    <xf numFmtId="3" fontId="3" fillId="0" borderId="33" xfId="0" applyNumberFormat="1" applyFont="1" applyFill="1" applyBorder="1" applyAlignment="1"/>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76" borderId="7" xfId="0" applyFont="1" applyFill="1" applyBorder="1" applyAlignment="1">
      <alignment horizontal="center" vertical="center" wrapText="1"/>
    </xf>
    <xf numFmtId="1" fontId="3" fillId="76" borderId="33" xfId="0" applyNumberFormat="1" applyFont="1" applyFill="1" applyBorder="1" applyAlignment="1">
      <alignment horizontal="center" vertical="center" wrapText="1"/>
    </xf>
    <xf numFmtId="1" fontId="4" fillId="76" borderId="33"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xf numFmtId="49" fontId="6" fillId="77" borderId="4" xfId="0" applyNumberFormat="1" applyFont="1" applyFill="1" applyBorder="1" applyAlignment="1">
      <alignment horizontal="center" vertical="center"/>
    </xf>
    <xf numFmtId="0" fontId="4" fillId="78" borderId="4" xfId="0" applyFont="1" applyFill="1" applyBorder="1" applyAlignment="1">
      <alignment horizontal="left" vertical="center" wrapText="1"/>
    </xf>
    <xf numFmtId="3" fontId="3" fillId="78" borderId="4" xfId="0" applyNumberFormat="1" applyFont="1" applyFill="1" applyBorder="1" applyAlignment="1"/>
    <xf numFmtId="49" fontId="4" fillId="75" borderId="4" xfId="0" applyNumberFormat="1" applyFont="1" applyFill="1" applyBorder="1" applyAlignment="1">
      <alignment horizontal="center" vertical="center"/>
    </xf>
    <xf numFmtId="0" fontId="3" fillId="75" borderId="4" xfId="0" applyFont="1" applyFill="1" applyBorder="1" applyAlignment="1">
      <alignment horizontal="left" vertical="center" wrapText="1"/>
    </xf>
    <xf numFmtId="3" fontId="3" fillId="75" borderId="4" xfId="0" applyNumberFormat="1" applyFont="1" applyFill="1" applyBorder="1" applyAlignment="1"/>
    <xf numFmtId="49" fontId="4" fillId="0" borderId="2" xfId="0" applyNumberFormat="1" applyFont="1" applyFill="1" applyBorder="1" applyAlignment="1">
      <alignment horizontal="center" vertical="center"/>
    </xf>
    <xf numFmtId="49" fontId="4" fillId="77" borderId="3" xfId="0" applyNumberFormat="1" applyFont="1" applyFill="1" applyBorder="1" applyAlignment="1">
      <alignment horizontal="center" vertical="center"/>
    </xf>
    <xf numFmtId="0" fontId="4" fillId="77" borderId="3" xfId="0" applyFont="1" applyFill="1" applyBorder="1" applyAlignment="1">
      <alignment horizontal="left" vertical="center" wrapText="1"/>
    </xf>
    <xf numFmtId="0" fontId="52" fillId="77" borderId="2" xfId="0" applyFont="1" applyFill="1" applyBorder="1" applyAlignment="1">
      <alignment horizontal="left" vertical="center" wrapText="1"/>
    </xf>
    <xf numFmtId="0" fontId="4" fillId="76" borderId="7" xfId="0" applyFont="1" applyFill="1" applyBorder="1" applyAlignment="1">
      <alignment horizontal="left" vertical="center" wrapText="1"/>
    </xf>
    <xf numFmtId="49" fontId="4" fillId="0" borderId="34" xfId="0" applyNumberFormat="1" applyFont="1" applyFill="1" applyBorder="1" applyAlignment="1">
      <alignment horizontal="center" vertical="center"/>
    </xf>
    <xf numFmtId="0" fontId="3" fillId="0" borderId="34" xfId="0" applyFont="1" applyFill="1" applyBorder="1" applyAlignment="1">
      <alignment horizontal="left" vertical="center" wrapText="1"/>
    </xf>
    <xf numFmtId="49" fontId="4" fillId="76" borderId="5" xfId="0" applyNumberFormat="1" applyFont="1" applyFill="1" applyBorder="1" applyAlignment="1">
      <alignment horizontal="center"/>
    </xf>
    <xf numFmtId="49" fontId="4" fillId="76" borderId="33" xfId="0" applyNumberFormat="1" applyFont="1" applyFill="1" applyBorder="1" applyAlignment="1">
      <alignment horizontal="center" vertical="center"/>
    </xf>
    <xf numFmtId="0" fontId="3" fillId="76" borderId="33" xfId="0" applyFont="1" applyFill="1" applyBorder="1" applyAlignment="1">
      <alignment horizontal="left" vertical="center" wrapText="1"/>
    </xf>
    <xf numFmtId="0" fontId="3" fillId="76" borderId="33" xfId="0" applyFont="1" applyFill="1" applyBorder="1" applyAlignment="1">
      <alignment horizontal="center" vertical="center" wrapText="1"/>
    </xf>
    <xf numFmtId="3" fontId="4" fillId="76" borderId="33" xfId="0" applyNumberFormat="1" applyFont="1" applyFill="1" applyBorder="1" applyAlignment="1"/>
    <xf numFmtId="0" fontId="3" fillId="77" borderId="4" xfId="0" applyFont="1" applyFill="1" applyBorder="1" applyAlignment="1">
      <alignment horizontal="left" vertical="center" wrapText="1"/>
    </xf>
    <xf numFmtId="3" fontId="4" fillId="0" borderId="34" xfId="0" applyNumberFormat="1" applyFont="1" applyFill="1" applyBorder="1" applyAlignment="1"/>
    <xf numFmtId="0" fontId="4" fillId="0" borderId="34" xfId="0" applyFont="1" applyFill="1" applyBorder="1" applyAlignment="1">
      <alignment horizontal="left" vertical="center" wrapText="1"/>
    </xf>
    <xf numFmtId="49" fontId="4" fillId="79" borderId="2" xfId="0" applyNumberFormat="1" applyFont="1" applyFill="1" applyBorder="1" applyAlignment="1">
      <alignment horizontal="center" vertical="center"/>
    </xf>
    <xf numFmtId="0" fontId="3" fillId="79" borderId="2"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1" fontId="5" fillId="0" borderId="5" xfId="0" applyNumberFormat="1" applyFont="1" applyFill="1" applyBorder="1" applyAlignment="1">
      <alignment horizontal="center" vertical="center" wrapText="1"/>
    </xf>
    <xf numFmtId="1" fontId="5" fillId="0" borderId="33"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1" fontId="3" fillId="0" borderId="3"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0" fontId="54" fillId="77"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80" borderId="2" xfId="0" applyFont="1" applyFill="1" applyBorder="1" applyAlignment="1">
      <alignment horizontal="left" vertical="center" wrapText="1"/>
    </xf>
    <xf numFmtId="3" fontId="3" fillId="80" borderId="2" xfId="0" applyNumberFormat="1" applyFont="1" applyFill="1" applyBorder="1" applyAlignment="1"/>
    <xf numFmtId="49" fontId="3" fillId="0" borderId="2" xfId="1" applyNumberFormat="1" applyFont="1" applyFill="1" applyBorder="1" applyAlignment="1">
      <alignment horizontal="center" vertical="center" wrapText="1"/>
    </xf>
    <xf numFmtId="0" fontId="3" fillId="0" borderId="33" xfId="0" applyFont="1" applyFill="1" applyBorder="1" applyAlignment="1">
      <alignment horizontal="left" vertical="center" wrapText="1"/>
    </xf>
    <xf numFmtId="1" fontId="3" fillId="0" borderId="33" xfId="0" applyNumberFormat="1" applyFont="1" applyFill="1" applyBorder="1" applyAlignment="1">
      <alignment horizontal="center" vertical="center" wrapText="1"/>
    </xf>
    <xf numFmtId="1" fontId="3" fillId="0" borderId="34"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3" xfId="0" applyFont="1" applyFill="1" applyBorder="1" applyAlignment="1">
      <alignment horizontal="center" vertical="center" wrapText="1"/>
    </xf>
    <xf numFmtId="49" fontId="4" fillId="0" borderId="28"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3" fillId="81" borderId="0" xfId="0" applyFont="1" applyFill="1" applyBorder="1" applyAlignment="1">
      <alignment horizontal="left" vertical="center" wrapText="1"/>
    </xf>
    <xf numFmtId="1" fontId="3" fillId="81" borderId="0" xfId="0" applyNumberFormat="1" applyFont="1" applyFill="1" applyBorder="1" applyAlignment="1">
      <alignment horizontal="center" vertical="center" wrapText="1"/>
    </xf>
    <xf numFmtId="3" fontId="4" fillId="81" borderId="0" xfId="0" applyNumberFormat="1" applyFont="1" applyFill="1" applyBorder="1" applyAlignment="1"/>
    <xf numFmtId="0" fontId="3" fillId="81"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3" fontId="4" fillId="0" borderId="0" xfId="0" applyNumberFormat="1" applyFont="1" applyFill="1" applyBorder="1" applyAlignment="1"/>
    <xf numFmtId="167" fontId="3" fillId="0" borderId="0" xfId="1"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1" fontId="3" fillId="0" borderId="0"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3" fontId="3" fillId="0" borderId="3" xfId="0" applyNumberFormat="1" applyFont="1" applyFill="1" applyBorder="1" applyAlignment="1"/>
    <xf numFmtId="1" fontId="3" fillId="0" borderId="0" xfId="0" applyNumberFormat="1" applyFont="1" applyFill="1" applyAlignment="1">
      <alignment horizontal="center" vertical="center" wrapText="1"/>
    </xf>
    <xf numFmtId="3" fontId="4" fillId="0" borderId="0" xfId="0" applyNumberFormat="1" applyFont="1" applyFill="1" applyAlignment="1"/>
    <xf numFmtId="170" fontId="3"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169" fontId="3" fillId="0" borderId="4" xfId="0" applyNumberFormat="1" applyFont="1" applyFill="1" applyBorder="1" applyAlignment="1">
      <alignment horizontal="center" vertical="center" wrapText="1"/>
    </xf>
    <xf numFmtId="3" fontId="3" fillId="0" borderId="4" xfId="0" applyNumberFormat="1" applyFont="1" applyFill="1" applyBorder="1" applyAlignment="1"/>
    <xf numFmtId="169" fontId="3" fillId="0" borderId="0" xfId="0"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43" fontId="3" fillId="0" borderId="0" xfId="1" applyFont="1" applyFill="1" applyBorder="1" applyAlignment="1">
      <alignment horizontal="center" vertical="center" wrapText="1"/>
    </xf>
    <xf numFmtId="3" fontId="3" fillId="0" borderId="33" xfId="0" applyNumberFormat="1" applyFont="1" applyFill="1" applyBorder="1" applyAlignment="1">
      <alignment horizontal="center" vertical="center" wrapText="1"/>
    </xf>
    <xf numFmtId="43" fontId="3" fillId="0" borderId="33" xfId="1" applyFont="1" applyFill="1" applyBorder="1" applyAlignment="1">
      <alignment horizontal="center" vertical="center" wrapText="1"/>
    </xf>
    <xf numFmtId="4" fontId="3" fillId="0" borderId="0" xfId="1" applyNumberFormat="1" applyFont="1" applyFill="1" applyBorder="1" applyAlignment="1">
      <alignment horizontal="center" vertical="center" wrapText="1"/>
    </xf>
    <xf numFmtId="1" fontId="5" fillId="0" borderId="0" xfId="0" applyNumberFormat="1" applyFont="1" applyFill="1" applyAlignment="1">
      <alignment horizontal="center" vertical="center" wrapText="1"/>
    </xf>
    <xf numFmtId="4" fontId="3" fillId="0" borderId="0" xfId="0" applyNumberFormat="1" applyFont="1" applyFill="1" applyBorder="1" applyAlignment="1">
      <alignment horizontal="center" vertical="center" wrapText="1"/>
    </xf>
    <xf numFmtId="43" fontId="3" fillId="0" borderId="0" xfId="1" applyFont="1" applyFill="1" applyAlignment="1"/>
    <xf numFmtId="43" fontId="3" fillId="0" borderId="0" xfId="0" applyNumberFormat="1" applyFont="1" applyFill="1" applyAlignment="1"/>
    <xf numFmtId="0" fontId="3" fillId="0" borderId="28" xfId="0" applyFont="1" applyFill="1" applyBorder="1" applyAlignment="1">
      <alignment horizontal="left" vertical="center" wrapText="1"/>
    </xf>
    <xf numFmtId="1" fontId="3" fillId="0" borderId="28" xfId="0" applyNumberFormat="1" applyFont="1" applyFill="1" applyBorder="1" applyAlignment="1">
      <alignment horizontal="center" vertical="center" wrapText="1"/>
    </xf>
    <xf numFmtId="10" fontId="3" fillId="0" borderId="4" xfId="0" applyNumberFormat="1" applyFont="1" applyFill="1" applyBorder="1" applyAlignment="1">
      <alignment horizontal="center" vertical="center" wrapText="1"/>
    </xf>
    <xf numFmtId="3" fontId="4" fillId="0" borderId="4" xfId="0" applyNumberFormat="1" applyFont="1" applyFill="1" applyBorder="1" applyAlignment="1"/>
    <xf numFmtId="3" fontId="3" fillId="0" borderId="4" xfId="0"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1" fontId="3" fillId="0" borderId="6" xfId="0" applyNumberFormat="1" applyFont="1" applyFill="1" applyBorder="1" applyAlignment="1">
      <alignment horizontal="center" vertical="center" wrapText="1"/>
    </xf>
    <xf numFmtId="3" fontId="4" fillId="0" borderId="6" xfId="0" applyNumberFormat="1" applyFont="1" applyFill="1" applyBorder="1" applyAlignment="1"/>
    <xf numFmtId="167" fontId="3" fillId="0" borderId="3" xfId="1"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3" fontId="3" fillId="0" borderId="0" xfId="1" applyNumberFormat="1" applyFont="1" applyFill="1" applyBorder="1" applyAlignment="1">
      <alignment horizontal="center" vertical="center" wrapText="1"/>
    </xf>
    <xf numFmtId="49" fontId="3" fillId="0" borderId="0" xfId="1" applyNumberFormat="1" applyFont="1" applyFill="1" applyAlignment="1">
      <alignment horizontal="center" vertical="center" wrapText="1"/>
    </xf>
    <xf numFmtId="4"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4" xfId="1"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10" fontId="3" fillId="0" borderId="34" xfId="0" applyNumberFormat="1"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4" fontId="3" fillId="0" borderId="0" xfId="1" applyNumberFormat="1" applyFont="1" applyFill="1" applyAlignment="1">
      <alignment horizontal="center" vertical="center" wrapText="1"/>
    </xf>
    <xf numFmtId="39" fontId="3" fillId="0" borderId="0" xfId="1" applyNumberFormat="1" applyFont="1" applyFill="1" applyAlignment="1">
      <alignment horizontal="center" vertical="center" wrapText="1"/>
    </xf>
    <xf numFmtId="4" fontId="3" fillId="0" borderId="6" xfId="0" applyNumberFormat="1" applyFont="1" applyFill="1" applyBorder="1" applyAlignment="1">
      <alignment horizontal="center" vertical="center" wrapText="1"/>
    </xf>
    <xf numFmtId="3" fontId="3" fillId="0" borderId="6" xfId="0" applyNumberFormat="1" applyFont="1" applyFill="1" applyBorder="1" applyAlignment="1"/>
    <xf numFmtId="0" fontId="3" fillId="0" borderId="3"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10" fontId="3" fillId="0" borderId="3" xfId="0" applyNumberFormat="1" applyFont="1" applyFill="1" applyBorder="1" applyAlignment="1">
      <alignment horizontal="center" vertical="center" wrapText="1"/>
    </xf>
    <xf numFmtId="3" fontId="4" fillId="0" borderId="3" xfId="0" applyNumberFormat="1" applyFont="1" applyFill="1" applyBorder="1" applyAlignment="1"/>
    <xf numFmtId="3" fontId="4" fillId="0" borderId="2" xfId="0" applyNumberFormat="1" applyFont="1" applyFill="1" applyBorder="1" applyAlignment="1"/>
    <xf numFmtId="0" fontId="4" fillId="78" borderId="4" xfId="0" applyFont="1" applyFill="1" applyBorder="1" applyAlignment="1">
      <alignment horizontal="center" vertical="center" wrapText="1"/>
    </xf>
    <xf numFmtId="0" fontId="0" fillId="0" borderId="0" xfId="0" applyFill="1" applyBorder="1" applyAlignment="1" applyProtection="1">
      <alignment vertical="center" wrapText="1"/>
      <protection locked="0"/>
    </xf>
    <xf numFmtId="0" fontId="55" fillId="77" borderId="3" xfId="0" applyFont="1" applyFill="1" applyBorder="1" applyAlignment="1">
      <alignment horizontal="center" vertical="center" wrapText="1"/>
    </xf>
    <xf numFmtId="4" fontId="3" fillId="0" borderId="0" xfId="0" applyNumberFormat="1" applyFont="1" applyFill="1" applyAlignment="1"/>
    <xf numFmtId="4" fontId="0" fillId="0" borderId="0" xfId="0" applyNumberFormat="1" applyFill="1" applyBorder="1" applyAlignment="1" applyProtection="1">
      <alignment vertical="center" wrapText="1"/>
      <protection locked="0"/>
    </xf>
    <xf numFmtId="4" fontId="3" fillId="0" borderId="0" xfId="0" applyNumberFormat="1" applyFont="1" applyFill="1" applyBorder="1" applyAlignment="1"/>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33" xfId="0" applyFont="1" applyFill="1" applyBorder="1" applyAlignment="1">
      <alignment horizontal="center" vertical="center" wrapText="1"/>
    </xf>
    <xf numFmtId="3" fontId="4" fillId="0" borderId="32" xfId="0" applyNumberFormat="1" applyFont="1" applyFill="1" applyBorder="1" applyAlignment="1">
      <alignment horizontal="center" vertical="center" wrapText="1"/>
    </xf>
    <xf numFmtId="3" fontId="4" fillId="0" borderId="29" xfId="0" applyNumberFormat="1"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3" fillId="0" borderId="28" xfId="0" applyFont="1" applyFill="1" applyBorder="1" applyAlignment="1">
      <alignment horizontal="center" vertical="center" wrapText="1"/>
    </xf>
    <xf numFmtId="49" fontId="4" fillId="0" borderId="28"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31" xfId="0" applyFont="1" applyFill="1" applyBorder="1" applyAlignment="1">
      <alignment horizontal="center" vertical="center" wrapText="1"/>
    </xf>
  </cellXfs>
  <cellStyles count="170">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 20%" xfId="20"/>
    <cellStyle name="Accent1 - 40%" xfId="21"/>
    <cellStyle name="Accent1 - 60%" xfId="22"/>
    <cellStyle name="Accent1 2" xfId="23"/>
    <cellStyle name="Accent1 2 2" xfId="24"/>
    <cellStyle name="Accent1 3" xfId="25"/>
    <cellStyle name="Accent2 - 20%" xfId="26"/>
    <cellStyle name="Accent2 - 40%" xfId="27"/>
    <cellStyle name="Accent2 - 60%" xfId="28"/>
    <cellStyle name="Accent2 2" xfId="29"/>
    <cellStyle name="Accent2 2 2" xfId="30"/>
    <cellStyle name="Accent2 3" xfId="31"/>
    <cellStyle name="Accent3 - 20%" xfId="32"/>
    <cellStyle name="Accent3 - 40%" xfId="33"/>
    <cellStyle name="Accent3 - 60%" xfId="34"/>
    <cellStyle name="Accent3 2" xfId="35"/>
    <cellStyle name="Accent3 2 2" xfId="36"/>
    <cellStyle name="Accent3 3" xfId="37"/>
    <cellStyle name="Accent4 - 20%" xfId="38"/>
    <cellStyle name="Accent4 - 40%" xfId="39"/>
    <cellStyle name="Accent4 - 60%" xfId="40"/>
    <cellStyle name="Accent4 2" xfId="41"/>
    <cellStyle name="Accent4 2 2" xfId="42"/>
    <cellStyle name="Accent4 3" xfId="43"/>
    <cellStyle name="Accent5 - 20%" xfId="44"/>
    <cellStyle name="Accent5 - 40%" xfId="45"/>
    <cellStyle name="Accent5 - 60%" xfId="46"/>
    <cellStyle name="Accent5 2" xfId="47"/>
    <cellStyle name="Accent5 2 2" xfId="48"/>
    <cellStyle name="Accent5 3" xfId="49"/>
    <cellStyle name="Accent6 - 20%" xfId="50"/>
    <cellStyle name="Accent6 - 40%" xfId="51"/>
    <cellStyle name="Accent6 - 60%" xfId="52"/>
    <cellStyle name="Accent6 2" xfId="53"/>
    <cellStyle name="Accent6 2 2" xfId="54"/>
    <cellStyle name="Accent6 3" xfId="55"/>
    <cellStyle name="Bad 2" xfId="56"/>
    <cellStyle name="Bad 2 2" xfId="57"/>
    <cellStyle name="Calculation 2" xfId="58"/>
    <cellStyle name="Calculation 2 2" xfId="59"/>
    <cellStyle name="Calculation 3" xfId="60"/>
    <cellStyle name="Check Cell 2" xfId="61"/>
    <cellStyle name="Check Cell 2 2" xfId="62"/>
    <cellStyle name="Comma" xfId="1" builtinId="3"/>
    <cellStyle name="Comma 2" xfId="63"/>
    <cellStyle name="Comma 2 2" xfId="64"/>
    <cellStyle name="Comma 3" xfId="65"/>
    <cellStyle name="Comma 4" xfId="66"/>
    <cellStyle name="Comma 5" xfId="67"/>
    <cellStyle name="Comma 6" xfId="68"/>
    <cellStyle name="Emphasis 1" xfId="69"/>
    <cellStyle name="Emphasis 2" xfId="70"/>
    <cellStyle name="Emphasis 3" xfId="71"/>
    <cellStyle name="Explanatory Text 2" xfId="72"/>
    <cellStyle name="Good 2" xfId="73"/>
    <cellStyle name="Good 2 2" xfId="74"/>
    <cellStyle name="Heading 1 2" xfId="75"/>
    <cellStyle name="Heading 1 2 2" xfId="76"/>
    <cellStyle name="Heading 2 2" xfId="77"/>
    <cellStyle name="Heading 2 2 2" xfId="78"/>
    <cellStyle name="Heading 3 2" xfId="79"/>
    <cellStyle name="Heading 3 2 2" xfId="80"/>
    <cellStyle name="Heading 4 2" xfId="81"/>
    <cellStyle name="Heading 4 2 2" xfId="82"/>
    <cellStyle name="Input 2" xfId="83"/>
    <cellStyle name="Input 2 2" xfId="84"/>
    <cellStyle name="Input 3" xfId="85"/>
    <cellStyle name="Linked Cell 2" xfId="86"/>
    <cellStyle name="Linked Cell 2 2" xfId="87"/>
    <cellStyle name="Neutral 2" xfId="88"/>
    <cellStyle name="Neutral 2 2" xfId="89"/>
    <cellStyle name="Normal" xfId="0" builtinId="0"/>
    <cellStyle name="Normal 2" xfId="90"/>
    <cellStyle name="Normal 2 2" xfId="91"/>
    <cellStyle name="Normal 2 2 2" xfId="92"/>
    <cellStyle name="Normal 2 2 3" xfId="93"/>
    <cellStyle name="Normal 2 3" xfId="94"/>
    <cellStyle name="Normal 3" xfId="95"/>
    <cellStyle name="Normal 3 2" xfId="96"/>
    <cellStyle name="Normal 3 3" xfId="97"/>
    <cellStyle name="Normal 4" xfId="98"/>
    <cellStyle name="Normal 4 2" xfId="99"/>
    <cellStyle name="Normal 4 2 2" xfId="100"/>
    <cellStyle name="Normal 4 3" xfId="101"/>
    <cellStyle name="Normal 5" xfId="102"/>
    <cellStyle name="Normal 5 2" xfId="103"/>
    <cellStyle name="Normal 6" xfId="104"/>
    <cellStyle name="Normal 6 2" xfId="105"/>
    <cellStyle name="Normal 7" xfId="106"/>
    <cellStyle name="Normal 7 2" xfId="107"/>
    <cellStyle name="Normal 8" xfId="108"/>
    <cellStyle name="Note 2" xfId="109"/>
    <cellStyle name="Note 2 2" xfId="110"/>
    <cellStyle name="Note 3" xfId="111"/>
    <cellStyle name="Note 3 2" xfId="112"/>
    <cellStyle name="Output 2" xfId="113"/>
    <cellStyle name="Output 2 2" xfId="114"/>
    <cellStyle name="Output 3" xfId="115"/>
    <cellStyle name="Percent 2" xfId="116"/>
    <cellStyle name="Percent 3" xfId="117"/>
    <cellStyle name="Percent 3 2" xfId="118"/>
    <cellStyle name="Percent 4" xfId="119"/>
    <cellStyle name="Percent 5" xfId="120"/>
    <cellStyle name="SAPBEXaggData" xfId="121"/>
    <cellStyle name="SAPBEXaggDataEmph" xfId="122"/>
    <cellStyle name="SAPBEXaggItem" xfId="123"/>
    <cellStyle name="SAPBEXaggItemX" xfId="124"/>
    <cellStyle name="SAPBEXchaText" xfId="125"/>
    <cellStyle name="SAPBEXexcBad7" xfId="126"/>
    <cellStyle name="SAPBEXexcBad8" xfId="127"/>
    <cellStyle name="SAPBEXexcBad9" xfId="128"/>
    <cellStyle name="SAPBEXexcCritical4" xfId="129"/>
    <cellStyle name="SAPBEXexcCritical5" xfId="130"/>
    <cellStyle name="SAPBEXexcCritical6" xfId="131"/>
    <cellStyle name="SAPBEXexcGood1" xfId="132"/>
    <cellStyle name="SAPBEXexcGood2" xfId="133"/>
    <cellStyle name="SAPBEXexcGood3" xfId="134"/>
    <cellStyle name="SAPBEXfilterDrill" xfId="135"/>
    <cellStyle name="SAPBEXfilterItem" xfId="136"/>
    <cellStyle name="SAPBEXfilterText" xfId="137"/>
    <cellStyle name="SAPBEXformats" xfId="138"/>
    <cellStyle name="SAPBEXheaderItem" xfId="139"/>
    <cellStyle name="SAPBEXheaderText" xfId="140"/>
    <cellStyle name="SAPBEXHLevel0" xfId="141"/>
    <cellStyle name="SAPBEXHLevel0X" xfId="142"/>
    <cellStyle name="SAPBEXHLevel1" xfId="143"/>
    <cellStyle name="SAPBEXHLevel1X" xfId="144"/>
    <cellStyle name="SAPBEXHLevel2" xfId="145"/>
    <cellStyle name="SAPBEXHLevel2X" xfId="146"/>
    <cellStyle name="SAPBEXHLevel3" xfId="147"/>
    <cellStyle name="SAPBEXHLevel3X" xfId="148"/>
    <cellStyle name="SAPBEXinputData" xfId="149"/>
    <cellStyle name="SAPBEXItemHeader" xfId="150"/>
    <cellStyle name="SAPBEXresData" xfId="151"/>
    <cellStyle name="SAPBEXresDataEmph" xfId="152"/>
    <cellStyle name="SAPBEXresItem" xfId="153"/>
    <cellStyle name="SAPBEXresItemX" xfId="154"/>
    <cellStyle name="SAPBEXstdData" xfId="155"/>
    <cellStyle name="SAPBEXstdDataEmph" xfId="156"/>
    <cellStyle name="SAPBEXstdItem" xfId="157"/>
    <cellStyle name="SAPBEXstdItemX" xfId="158"/>
    <cellStyle name="SAPBEXtitle" xfId="159"/>
    <cellStyle name="SAPBEXunassignedItem" xfId="160"/>
    <cellStyle name="SAPBEXundefined" xfId="161"/>
    <cellStyle name="Sheet Title" xfId="162"/>
    <cellStyle name="Style 1" xfId="163"/>
    <cellStyle name="Title 2" xfId="164"/>
    <cellStyle name="Total 2" xfId="165"/>
    <cellStyle name="Total 2 2" xfId="166"/>
    <cellStyle name="Total 3" xfId="167"/>
    <cellStyle name="Warning Text 2" xfId="168"/>
    <cellStyle name="Warning Text 2 2" xfId="169"/>
  </cellStyles>
  <dxfs count="0"/>
  <tableStyles count="0" defaultTableStyle="TableStyleMedium9" defaultPivotStyle="PivotStyleLight16"/>
  <colors>
    <mruColors>
      <color rgb="FFE4DFEC"/>
      <color rgb="FFFDE9D9"/>
      <color rgb="FF000000"/>
      <color rgb="FFE5E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1"/>
  <sheetViews>
    <sheetView tabSelected="1" zoomScale="70" zoomScaleNormal="70" workbookViewId="0">
      <selection activeCell="F5" sqref="F5"/>
    </sheetView>
  </sheetViews>
  <sheetFormatPr defaultColWidth="9.140625" defaultRowHeight="15.75" x14ac:dyDescent="0.25"/>
  <cols>
    <col min="1" max="1" width="3.28515625" style="2" customWidth="1"/>
    <col min="2" max="2" width="9.140625" style="14" customWidth="1"/>
    <col min="3" max="3" width="40.5703125" style="3" customWidth="1"/>
    <col min="4" max="4" width="35" style="3" customWidth="1"/>
    <col min="5" max="5" width="50.140625" style="3" customWidth="1"/>
    <col min="6" max="6" width="17.28515625" style="3" customWidth="1"/>
    <col min="7" max="7" width="13.85546875" style="3" customWidth="1"/>
    <col min="8" max="8" width="14.85546875" style="3" customWidth="1"/>
    <col min="9" max="9" width="16.42578125" style="3" customWidth="1"/>
    <col min="10" max="10" width="15.7109375" style="59" customWidth="1"/>
    <col min="11" max="12" width="15.85546875" style="5" customWidth="1"/>
    <col min="13" max="13" width="15.7109375" style="5" customWidth="1"/>
    <col min="14" max="17" width="9.140625" style="2"/>
    <col min="18" max="18" width="32" style="2" customWidth="1"/>
    <col min="19" max="16384" width="9.140625" style="2"/>
  </cols>
  <sheetData>
    <row r="1" spans="2:18" ht="52.5" customHeight="1" thickBot="1" x14ac:dyDescent="0.3">
      <c r="B1" s="21"/>
      <c r="C1" s="20"/>
      <c r="D1" s="20"/>
      <c r="E1" s="20"/>
      <c r="F1" s="20"/>
      <c r="G1" s="20"/>
      <c r="H1" s="20"/>
      <c r="I1" s="20"/>
      <c r="J1" s="20"/>
      <c r="K1" s="22"/>
      <c r="L1" s="22"/>
      <c r="M1" s="22"/>
    </row>
    <row r="2" spans="2:18" s="1" customFormat="1" ht="31.5" customHeight="1" x14ac:dyDescent="0.25">
      <c r="B2" s="200" t="s">
        <v>0</v>
      </c>
      <c r="C2" s="200"/>
      <c r="D2" s="193" t="s">
        <v>1</v>
      </c>
      <c r="E2" s="193" t="s">
        <v>2</v>
      </c>
      <c r="F2" s="193" t="s">
        <v>256</v>
      </c>
      <c r="G2" s="193" t="s">
        <v>257</v>
      </c>
      <c r="H2" s="193" t="s">
        <v>258</v>
      </c>
      <c r="I2" s="193" t="s">
        <v>204</v>
      </c>
      <c r="J2" s="193" t="s">
        <v>259</v>
      </c>
      <c r="K2" s="191" t="s">
        <v>3</v>
      </c>
      <c r="L2" s="191" t="s">
        <v>4</v>
      </c>
      <c r="M2" s="191" t="s">
        <v>5</v>
      </c>
    </row>
    <row r="3" spans="2:18" s="1" customFormat="1" ht="16.5" thickBot="1" x14ac:dyDescent="0.3">
      <c r="B3" s="26" t="s">
        <v>6</v>
      </c>
      <c r="C3" s="26" t="s">
        <v>7</v>
      </c>
      <c r="D3" s="194"/>
      <c r="E3" s="194"/>
      <c r="F3" s="194"/>
      <c r="G3" s="194"/>
      <c r="H3" s="194"/>
      <c r="I3" s="194"/>
      <c r="J3" s="194"/>
      <c r="K3" s="192"/>
      <c r="L3" s="192"/>
      <c r="M3" s="192"/>
    </row>
    <row r="4" spans="2:18" ht="16.5" thickBot="1" x14ac:dyDescent="0.3">
      <c r="B4" s="23">
        <v>1</v>
      </c>
      <c r="C4" s="24">
        <v>2</v>
      </c>
      <c r="D4" s="24">
        <v>3</v>
      </c>
      <c r="E4" s="24">
        <v>4</v>
      </c>
      <c r="F4" s="24">
        <v>5</v>
      </c>
      <c r="G4" s="24">
        <v>6</v>
      </c>
      <c r="H4" s="24">
        <v>7</v>
      </c>
      <c r="I4" s="24">
        <v>8</v>
      </c>
      <c r="J4" s="24">
        <v>9</v>
      </c>
      <c r="K4" s="25">
        <v>10</v>
      </c>
      <c r="L4" s="25">
        <v>11</v>
      </c>
      <c r="M4" s="25">
        <v>12</v>
      </c>
    </row>
    <row r="5" spans="2:18" ht="39" customHeight="1" thickTop="1" thickBot="1" x14ac:dyDescent="0.3">
      <c r="B5" s="27" t="s">
        <v>203</v>
      </c>
      <c r="C5" s="77" t="s">
        <v>201</v>
      </c>
      <c r="D5" s="35"/>
      <c r="E5" s="35"/>
      <c r="F5" s="61"/>
      <c r="G5" s="61"/>
      <c r="H5" s="61"/>
      <c r="I5" s="61"/>
      <c r="J5" s="61"/>
      <c r="K5" s="36">
        <f>K7</f>
        <v>10200000</v>
      </c>
      <c r="L5" s="36"/>
      <c r="M5" s="36">
        <f>K5+L5</f>
        <v>10200000</v>
      </c>
    </row>
    <row r="6" spans="2:18" ht="39" customHeight="1" thickTop="1" x14ac:dyDescent="0.25">
      <c r="B6" s="78"/>
      <c r="C6" s="87"/>
      <c r="D6" s="79" t="s">
        <v>218</v>
      </c>
      <c r="E6" s="79" t="s">
        <v>219</v>
      </c>
      <c r="F6" s="158">
        <v>0</v>
      </c>
      <c r="G6" s="159">
        <v>1.1299999999999999E-2</v>
      </c>
      <c r="H6" s="159">
        <v>7.9000000000000008E-3</v>
      </c>
      <c r="I6" s="159">
        <v>7.9000000000000008E-3</v>
      </c>
      <c r="J6" s="159">
        <v>7.9000000000000008E-3</v>
      </c>
      <c r="K6" s="86"/>
      <c r="L6" s="86"/>
      <c r="M6" s="86"/>
    </row>
    <row r="7" spans="2:18" ht="47.25" customHeight="1" x14ac:dyDescent="0.25">
      <c r="B7" s="88" t="s">
        <v>109</v>
      </c>
      <c r="C7" s="89" t="s">
        <v>202</v>
      </c>
      <c r="D7" s="8"/>
      <c r="E7" s="8"/>
      <c r="F7" s="49"/>
      <c r="G7" s="49"/>
      <c r="H7" s="49"/>
      <c r="I7" s="49"/>
      <c r="J7" s="49"/>
      <c r="K7" s="18">
        <v>10200000</v>
      </c>
      <c r="L7" s="18"/>
      <c r="M7" s="18">
        <f>SUM(K7:L7)</f>
        <v>10200000</v>
      </c>
    </row>
    <row r="8" spans="2:18" ht="52.5" customHeight="1" thickBot="1" x14ac:dyDescent="0.3">
      <c r="B8" s="111"/>
      <c r="C8" s="108"/>
      <c r="D8" s="64" t="s">
        <v>217</v>
      </c>
      <c r="E8" s="64" t="s">
        <v>220</v>
      </c>
      <c r="F8" s="169">
        <v>0</v>
      </c>
      <c r="G8" s="169">
        <v>20</v>
      </c>
      <c r="H8" s="169">
        <v>20</v>
      </c>
      <c r="I8" s="169">
        <v>20</v>
      </c>
      <c r="J8" s="169">
        <v>25</v>
      </c>
      <c r="K8" s="120"/>
      <c r="L8" s="120"/>
      <c r="M8" s="120"/>
    </row>
    <row r="9" spans="2:18" ht="31.5" customHeight="1" thickTop="1" thickBot="1" x14ac:dyDescent="0.3">
      <c r="B9" s="27">
        <v>1502</v>
      </c>
      <c r="C9" s="77" t="s">
        <v>64</v>
      </c>
      <c r="D9" s="35"/>
      <c r="E9" s="35"/>
      <c r="F9" s="61"/>
      <c r="G9" s="61"/>
      <c r="H9" s="61"/>
      <c r="I9" s="61"/>
      <c r="J9" s="61"/>
      <c r="K9" s="36">
        <f>K12+K14</f>
        <v>45951000</v>
      </c>
      <c r="L9" s="36"/>
      <c r="M9" s="36">
        <f>+K9+L9</f>
        <v>45951000</v>
      </c>
    </row>
    <row r="10" spans="2:18" s="66" customFormat="1" ht="56.25" customHeight="1" thickTop="1" x14ac:dyDescent="0.25">
      <c r="B10" s="111"/>
      <c r="C10" s="196"/>
      <c r="D10" s="64" t="s">
        <v>177</v>
      </c>
      <c r="E10" s="64" t="s">
        <v>260</v>
      </c>
      <c r="F10" s="108">
        <v>1</v>
      </c>
      <c r="G10" s="108">
        <v>1</v>
      </c>
      <c r="H10" s="108">
        <v>1</v>
      </c>
      <c r="I10" s="108">
        <v>1</v>
      </c>
      <c r="J10" s="108">
        <v>1</v>
      </c>
      <c r="K10" s="120"/>
      <c r="L10" s="120"/>
      <c r="M10" s="120"/>
    </row>
    <row r="11" spans="2:18" s="66" customFormat="1" ht="41.25" customHeight="1" x14ac:dyDescent="0.25">
      <c r="B11" s="111"/>
      <c r="C11" s="188"/>
      <c r="D11" s="64" t="s">
        <v>178</v>
      </c>
      <c r="E11" s="64" t="s">
        <v>179</v>
      </c>
      <c r="F11" s="108">
        <v>2</v>
      </c>
      <c r="G11" s="108">
        <v>1</v>
      </c>
      <c r="H11" s="108">
        <v>1</v>
      </c>
      <c r="I11" s="108">
        <v>2</v>
      </c>
      <c r="J11" s="108">
        <v>2</v>
      </c>
      <c r="K11" s="120"/>
      <c r="L11" s="120"/>
      <c r="M11" s="120"/>
    </row>
    <row r="12" spans="2:18" ht="31.5" x14ac:dyDescent="0.25">
      <c r="B12" s="16" t="s">
        <v>8</v>
      </c>
      <c r="C12" s="15" t="s">
        <v>175</v>
      </c>
      <c r="D12" s="8"/>
      <c r="E12" s="8"/>
      <c r="F12" s="49"/>
      <c r="G12" s="49"/>
      <c r="H12" s="49"/>
      <c r="I12" s="49"/>
      <c r="J12" s="49"/>
      <c r="K12" s="18">
        <v>22411000</v>
      </c>
      <c r="L12" s="18"/>
      <c r="M12" s="18">
        <f>SUM(K12:L12)</f>
        <v>22411000</v>
      </c>
    </row>
    <row r="13" spans="2:18" s="66" customFormat="1" ht="48" customHeight="1" x14ac:dyDescent="0.25">
      <c r="B13" s="19"/>
      <c r="C13" s="168" t="s">
        <v>270</v>
      </c>
      <c r="D13" s="166" t="s">
        <v>176</v>
      </c>
      <c r="E13" s="166" t="s">
        <v>180</v>
      </c>
      <c r="F13" s="173">
        <v>5.5999999999999999E-3</v>
      </c>
      <c r="G13" s="173">
        <v>2.1000000000000001E-2</v>
      </c>
      <c r="H13" s="173">
        <v>2.4899999999999999E-2</v>
      </c>
      <c r="I13" s="173">
        <v>2.4899999999999999E-2</v>
      </c>
      <c r="J13" s="173">
        <v>2.4899999999999999E-2</v>
      </c>
      <c r="K13" s="174"/>
      <c r="L13" s="174"/>
      <c r="M13" s="174"/>
    </row>
    <row r="14" spans="2:18" ht="39" customHeight="1" x14ac:dyDescent="0.25">
      <c r="B14" s="42" t="s">
        <v>205</v>
      </c>
      <c r="C14" s="41" t="s">
        <v>190</v>
      </c>
      <c r="D14" s="8"/>
      <c r="E14" s="8"/>
      <c r="F14" s="49"/>
      <c r="G14" s="49"/>
      <c r="H14" s="49"/>
      <c r="I14" s="49"/>
      <c r="J14" s="49"/>
      <c r="K14" s="44">
        <v>23540000</v>
      </c>
      <c r="L14" s="44"/>
      <c r="M14" s="44">
        <f>+K14+L14</f>
        <v>23540000</v>
      </c>
      <c r="R14" s="179"/>
    </row>
    <row r="15" spans="2:18" ht="39" customHeight="1" x14ac:dyDescent="0.25">
      <c r="B15" s="19"/>
      <c r="C15" s="184" t="s">
        <v>271</v>
      </c>
      <c r="D15" s="184" t="s">
        <v>33</v>
      </c>
      <c r="E15" s="166" t="s">
        <v>137</v>
      </c>
      <c r="F15" s="96">
        <v>6</v>
      </c>
      <c r="G15" s="96">
        <v>6</v>
      </c>
      <c r="H15" s="96">
        <v>6</v>
      </c>
      <c r="I15" s="96">
        <v>6</v>
      </c>
      <c r="J15" s="96">
        <v>6</v>
      </c>
      <c r="K15" s="125"/>
      <c r="L15" s="125"/>
      <c r="M15" s="125"/>
      <c r="R15" s="179"/>
    </row>
    <row r="16" spans="2:18" ht="24" customHeight="1" thickBot="1" x14ac:dyDescent="0.3">
      <c r="B16" s="57"/>
      <c r="C16" s="190"/>
      <c r="D16" s="190"/>
      <c r="E16" s="167" t="s">
        <v>136</v>
      </c>
      <c r="F16" s="93">
        <v>20</v>
      </c>
      <c r="G16" s="93">
        <v>20</v>
      </c>
      <c r="H16" s="93">
        <v>20</v>
      </c>
      <c r="I16" s="93">
        <v>20</v>
      </c>
      <c r="J16" s="93">
        <v>20</v>
      </c>
      <c r="K16" s="58"/>
      <c r="L16" s="58"/>
      <c r="M16" s="58"/>
      <c r="R16" s="179"/>
    </row>
    <row r="17" spans="2:18" ht="33" thickTop="1" thickBot="1" x14ac:dyDescent="0.3">
      <c r="B17" s="81" t="s">
        <v>261</v>
      </c>
      <c r="C17" s="82" t="s">
        <v>92</v>
      </c>
      <c r="D17" s="82"/>
      <c r="E17" s="82"/>
      <c r="F17" s="83"/>
      <c r="G17" s="83"/>
      <c r="H17" s="83"/>
      <c r="I17" s="83"/>
      <c r="J17" s="83"/>
      <c r="K17" s="84">
        <f>K22+K24+K27+K29+K32+K34+K36</f>
        <v>72247886.980000004</v>
      </c>
      <c r="L17" s="84">
        <f>L22+L24+L27+L29+L32+L34+L36</f>
        <v>3000000</v>
      </c>
      <c r="M17" s="84">
        <f>+K17+L17</f>
        <v>75247886.980000004</v>
      </c>
      <c r="R17" s="179"/>
    </row>
    <row r="18" spans="2:18" ht="16.5" hidden="1" thickTop="1" x14ac:dyDescent="0.25">
      <c r="B18" s="10"/>
      <c r="C18" s="7"/>
      <c r="D18" s="189" t="s">
        <v>93</v>
      </c>
      <c r="E18" s="113"/>
      <c r="F18" s="116"/>
      <c r="G18" s="116"/>
      <c r="H18" s="116"/>
      <c r="I18" s="116"/>
      <c r="J18" s="116"/>
      <c r="K18" s="115"/>
      <c r="L18" s="115"/>
      <c r="M18" s="115"/>
    </row>
    <row r="19" spans="2:18" ht="16.5" hidden="1" thickTop="1" x14ac:dyDescent="0.25">
      <c r="B19" s="10"/>
      <c r="C19" s="7"/>
      <c r="D19" s="189"/>
      <c r="E19" s="113"/>
      <c r="F19" s="116"/>
      <c r="G19" s="116"/>
      <c r="H19" s="116"/>
      <c r="I19" s="116"/>
      <c r="J19" s="116"/>
      <c r="K19" s="115"/>
      <c r="L19" s="115"/>
      <c r="M19" s="115"/>
    </row>
    <row r="20" spans="2:18" ht="43.5" customHeight="1" thickTop="1" x14ac:dyDescent="0.25">
      <c r="B20" s="111"/>
      <c r="C20" s="108"/>
      <c r="D20" s="189"/>
      <c r="E20" s="64" t="s">
        <v>94</v>
      </c>
      <c r="F20" s="121">
        <v>13994</v>
      </c>
      <c r="G20" s="121">
        <v>13994</v>
      </c>
      <c r="H20" s="121">
        <v>13994</v>
      </c>
      <c r="I20" s="121">
        <v>13994</v>
      </c>
      <c r="J20" s="121">
        <v>13994</v>
      </c>
      <c r="K20" s="120"/>
      <c r="L20" s="120"/>
      <c r="M20" s="120"/>
    </row>
    <row r="21" spans="2:18" hidden="1" x14ac:dyDescent="0.25">
      <c r="B21" s="10"/>
      <c r="C21" s="7"/>
      <c r="D21" s="189"/>
      <c r="E21" s="113"/>
      <c r="F21" s="116"/>
      <c r="G21" s="116"/>
      <c r="H21" s="116"/>
      <c r="I21" s="116"/>
      <c r="J21" s="116"/>
      <c r="K21" s="115"/>
      <c r="L21" s="115"/>
      <c r="M21" s="115"/>
    </row>
    <row r="22" spans="2:18" ht="39.75" customHeight="1" x14ac:dyDescent="0.25">
      <c r="B22" s="43" t="s">
        <v>205</v>
      </c>
      <c r="C22" s="45" t="s">
        <v>16</v>
      </c>
      <c r="D22" s="8"/>
      <c r="E22" s="8"/>
      <c r="F22" s="38"/>
      <c r="G22" s="38"/>
      <c r="H22" s="38"/>
      <c r="I22" s="38"/>
      <c r="J22" s="38"/>
      <c r="K22" s="44">
        <v>19597886.98</v>
      </c>
      <c r="L22" s="44"/>
      <c r="M22" s="44">
        <f>+K22+L22</f>
        <v>19597886.98</v>
      </c>
    </row>
    <row r="23" spans="2:18" ht="48" customHeight="1" x14ac:dyDescent="0.25">
      <c r="B23" s="119"/>
      <c r="C23" s="118" t="s">
        <v>15</v>
      </c>
      <c r="D23" s="122" t="s">
        <v>70</v>
      </c>
      <c r="E23" s="122" t="s">
        <v>18</v>
      </c>
      <c r="F23" s="160">
        <v>1.1000000000000001</v>
      </c>
      <c r="G23" s="160">
        <v>20.5</v>
      </c>
      <c r="H23" s="160">
        <v>2.4</v>
      </c>
      <c r="I23" s="160">
        <v>2.4</v>
      </c>
      <c r="J23" s="160">
        <v>2.4</v>
      </c>
      <c r="K23" s="9"/>
      <c r="L23" s="9"/>
      <c r="M23" s="9"/>
    </row>
    <row r="24" spans="2:18" ht="111" customHeight="1" x14ac:dyDescent="0.25">
      <c r="B24" s="43" t="s">
        <v>206</v>
      </c>
      <c r="C24" s="41" t="s">
        <v>87</v>
      </c>
      <c r="D24" s="8"/>
      <c r="E24" s="8"/>
      <c r="F24" s="38"/>
      <c r="G24" s="38"/>
      <c r="H24" s="38"/>
      <c r="I24" s="38"/>
      <c r="J24" s="38"/>
      <c r="K24" s="44">
        <v>39000000</v>
      </c>
      <c r="L24" s="44"/>
      <c r="M24" s="44">
        <f>+K24+L24</f>
        <v>39000000</v>
      </c>
      <c r="R24" s="179"/>
    </row>
    <row r="25" spans="2:18" ht="29.25" customHeight="1" x14ac:dyDescent="0.25">
      <c r="B25" s="111"/>
      <c r="C25" s="184" t="s">
        <v>15</v>
      </c>
      <c r="D25" s="182" t="s">
        <v>17</v>
      </c>
      <c r="E25" s="64" t="s">
        <v>19</v>
      </c>
      <c r="F25" s="123">
        <v>6</v>
      </c>
      <c r="G25" s="123">
        <v>5</v>
      </c>
      <c r="H25" s="123">
        <v>10</v>
      </c>
      <c r="I25" s="123">
        <v>10</v>
      </c>
      <c r="J25" s="123">
        <v>10</v>
      </c>
      <c r="K25" s="9"/>
      <c r="L25" s="9"/>
      <c r="M25" s="9"/>
      <c r="R25" s="179"/>
    </row>
    <row r="26" spans="2:18" ht="28.5" customHeight="1" x14ac:dyDescent="0.25">
      <c r="B26" s="111"/>
      <c r="C26" s="185"/>
      <c r="D26" s="183"/>
      <c r="E26" s="64" t="s">
        <v>20</v>
      </c>
      <c r="F26" s="123">
        <v>800</v>
      </c>
      <c r="G26" s="123">
        <v>800</v>
      </c>
      <c r="H26" s="123">
        <v>800</v>
      </c>
      <c r="I26" s="123">
        <v>800</v>
      </c>
      <c r="J26" s="123">
        <v>800</v>
      </c>
      <c r="K26" s="9"/>
      <c r="L26" s="9"/>
      <c r="M26" s="9"/>
      <c r="R26" s="179"/>
    </row>
    <row r="27" spans="2:18" ht="36.75" customHeight="1" x14ac:dyDescent="0.25">
      <c r="B27" s="43" t="s">
        <v>207</v>
      </c>
      <c r="C27" s="41" t="s">
        <v>23</v>
      </c>
      <c r="D27" s="8"/>
      <c r="E27" s="8"/>
      <c r="F27" s="38"/>
      <c r="G27" s="38"/>
      <c r="H27" s="38"/>
      <c r="I27" s="38"/>
      <c r="J27" s="38"/>
      <c r="K27" s="44">
        <v>500000</v>
      </c>
      <c r="L27" s="44"/>
      <c r="M27" s="44">
        <f>+K27+L27</f>
        <v>500000</v>
      </c>
    </row>
    <row r="28" spans="2:18" ht="48.75" customHeight="1" x14ac:dyDescent="0.25">
      <c r="B28" s="73"/>
      <c r="C28" s="38" t="s">
        <v>15</v>
      </c>
      <c r="D28" s="8" t="s">
        <v>24</v>
      </c>
      <c r="E28" s="8" t="s">
        <v>71</v>
      </c>
      <c r="F28" s="124">
        <v>1</v>
      </c>
      <c r="G28" s="124">
        <v>1</v>
      </c>
      <c r="H28" s="124">
        <v>1</v>
      </c>
      <c r="I28" s="124">
        <v>1</v>
      </c>
      <c r="J28" s="124">
        <v>1</v>
      </c>
      <c r="K28" s="51"/>
      <c r="L28" s="51"/>
      <c r="M28" s="51"/>
    </row>
    <row r="29" spans="2:18" ht="29.25" customHeight="1" x14ac:dyDescent="0.25">
      <c r="B29" s="43" t="s">
        <v>208</v>
      </c>
      <c r="C29" s="41" t="s">
        <v>25</v>
      </c>
      <c r="D29" s="95"/>
      <c r="E29" s="95"/>
      <c r="F29" s="100"/>
      <c r="G29" s="100"/>
      <c r="H29" s="100"/>
      <c r="I29" s="100"/>
      <c r="J29" s="100"/>
      <c r="K29" s="46">
        <v>3150000</v>
      </c>
      <c r="L29" s="46">
        <v>3000000</v>
      </c>
      <c r="M29" s="46">
        <f>+K29+L29</f>
        <v>6150000</v>
      </c>
    </row>
    <row r="30" spans="2:18" ht="48" customHeight="1" x14ac:dyDescent="0.25">
      <c r="B30" s="111"/>
      <c r="C30" s="188" t="s">
        <v>15</v>
      </c>
      <c r="D30" s="95" t="s">
        <v>221</v>
      </c>
      <c r="E30" s="95" t="s">
        <v>166</v>
      </c>
      <c r="F30" s="96">
        <v>20</v>
      </c>
      <c r="G30" s="96">
        <v>20</v>
      </c>
      <c r="H30" s="96">
        <v>20</v>
      </c>
      <c r="I30" s="96">
        <v>20</v>
      </c>
      <c r="J30" s="96">
        <v>20</v>
      </c>
      <c r="K30" s="125"/>
      <c r="L30" s="125"/>
      <c r="M30" s="125"/>
    </row>
    <row r="31" spans="2:18" ht="40.5" customHeight="1" x14ac:dyDescent="0.25">
      <c r="B31" s="111"/>
      <c r="C31" s="188"/>
      <c r="D31" s="64" t="s">
        <v>26</v>
      </c>
      <c r="E31" s="64" t="s">
        <v>27</v>
      </c>
      <c r="F31" s="123">
        <v>16</v>
      </c>
      <c r="G31" s="123">
        <v>16</v>
      </c>
      <c r="H31" s="123">
        <v>16</v>
      </c>
      <c r="I31" s="123">
        <v>16</v>
      </c>
      <c r="J31" s="123">
        <v>16</v>
      </c>
      <c r="K31" s="9"/>
      <c r="L31" s="9"/>
      <c r="M31" s="9"/>
    </row>
    <row r="32" spans="2:18" ht="23.25" customHeight="1" x14ac:dyDescent="0.25">
      <c r="B32" s="43" t="s">
        <v>209</v>
      </c>
      <c r="C32" s="41" t="s">
        <v>28</v>
      </c>
      <c r="D32" s="8"/>
      <c r="E32" s="8"/>
      <c r="F32" s="38"/>
      <c r="G32" s="38"/>
      <c r="H32" s="38"/>
      <c r="I32" s="38"/>
      <c r="J32" s="38"/>
      <c r="K32" s="44">
        <v>900000</v>
      </c>
      <c r="L32" s="44"/>
      <c r="M32" s="44">
        <f>+K32+L32</f>
        <v>900000</v>
      </c>
    </row>
    <row r="33" spans="2:18" ht="69.75" customHeight="1" x14ac:dyDescent="0.25">
      <c r="B33" s="111"/>
      <c r="C33" s="108" t="s">
        <v>15</v>
      </c>
      <c r="D33" s="64" t="s">
        <v>79</v>
      </c>
      <c r="E33" s="64" t="s">
        <v>80</v>
      </c>
      <c r="F33" s="123">
        <v>16</v>
      </c>
      <c r="G33" s="123">
        <v>16</v>
      </c>
      <c r="H33" s="123">
        <v>16</v>
      </c>
      <c r="I33" s="123">
        <v>16</v>
      </c>
      <c r="J33" s="123">
        <v>16</v>
      </c>
      <c r="K33" s="9"/>
      <c r="L33" s="9"/>
      <c r="M33" s="9"/>
    </row>
    <row r="34" spans="2:18" ht="33.75" customHeight="1" x14ac:dyDescent="0.25">
      <c r="B34" s="43" t="s">
        <v>210</v>
      </c>
      <c r="C34" s="41" t="s">
        <v>29</v>
      </c>
      <c r="D34" s="8"/>
      <c r="E34" s="8"/>
      <c r="F34" s="49"/>
      <c r="G34" s="49"/>
      <c r="H34" s="49"/>
      <c r="I34" s="49"/>
      <c r="J34" s="49"/>
      <c r="K34" s="44">
        <v>5300000</v>
      </c>
      <c r="L34" s="44"/>
      <c r="M34" s="44">
        <f>+K34+L34</f>
        <v>5300000</v>
      </c>
    </row>
    <row r="35" spans="2:18" ht="49.5" customHeight="1" x14ac:dyDescent="0.25">
      <c r="B35" s="73"/>
      <c r="C35" s="38" t="s">
        <v>15</v>
      </c>
      <c r="D35" s="8" t="s">
        <v>31</v>
      </c>
      <c r="E35" s="8" t="s">
        <v>30</v>
      </c>
      <c r="F35" s="161">
        <v>3.5</v>
      </c>
      <c r="G35" s="161">
        <v>4.4000000000000004</v>
      </c>
      <c r="H35" s="161">
        <v>1.1399999999999999</v>
      </c>
      <c r="I35" s="161">
        <v>1.1399999999999999</v>
      </c>
      <c r="J35" s="161">
        <v>1.1399999999999999</v>
      </c>
      <c r="K35" s="51"/>
      <c r="L35" s="51"/>
      <c r="M35" s="51"/>
    </row>
    <row r="36" spans="2:18" ht="49.5" customHeight="1" x14ac:dyDescent="0.25">
      <c r="B36" s="67" t="s">
        <v>211</v>
      </c>
      <c r="C36" s="85" t="s">
        <v>185</v>
      </c>
      <c r="D36" s="90"/>
      <c r="E36" s="90"/>
      <c r="F36" s="94"/>
      <c r="G36" s="94"/>
      <c r="H36" s="94"/>
      <c r="I36" s="94"/>
      <c r="J36" s="94"/>
      <c r="K36" s="50">
        <v>3800000</v>
      </c>
      <c r="L36" s="50"/>
      <c r="M36" s="50">
        <f>+K36+L36</f>
        <v>3800000</v>
      </c>
      <c r="R36" s="179"/>
    </row>
    <row r="37" spans="2:18" ht="49.5" customHeight="1" x14ac:dyDescent="0.25">
      <c r="B37" s="19"/>
      <c r="C37" s="184" t="s">
        <v>15</v>
      </c>
      <c r="D37" s="182" t="s">
        <v>22</v>
      </c>
      <c r="E37" s="95" t="s">
        <v>186</v>
      </c>
      <c r="F37" s="96">
        <v>220</v>
      </c>
      <c r="G37" s="96">
        <v>250</v>
      </c>
      <c r="H37" s="96">
        <v>250</v>
      </c>
      <c r="I37" s="96">
        <v>250</v>
      </c>
      <c r="J37" s="96">
        <v>250</v>
      </c>
      <c r="K37" s="125"/>
      <c r="L37" s="125"/>
      <c r="M37" s="125"/>
      <c r="R37" s="179"/>
    </row>
    <row r="38" spans="2:18" ht="49.5" customHeight="1" x14ac:dyDescent="0.25">
      <c r="B38" s="111"/>
      <c r="C38" s="188"/>
      <c r="D38" s="189"/>
      <c r="E38" s="64" t="s">
        <v>21</v>
      </c>
      <c r="F38" s="123">
        <v>200</v>
      </c>
      <c r="G38" s="123">
        <v>280</v>
      </c>
      <c r="H38" s="123">
        <v>280</v>
      </c>
      <c r="I38" s="123">
        <v>280</v>
      </c>
      <c r="J38" s="123">
        <v>280</v>
      </c>
      <c r="K38" s="9"/>
      <c r="L38" s="9"/>
      <c r="M38" s="9"/>
      <c r="R38" s="179"/>
    </row>
    <row r="39" spans="2:18" ht="49.5" customHeight="1" thickBot="1" x14ac:dyDescent="0.3">
      <c r="B39" s="57"/>
      <c r="C39" s="190"/>
      <c r="D39" s="104" t="s">
        <v>222</v>
      </c>
      <c r="E39" s="104" t="s">
        <v>187</v>
      </c>
      <c r="F39" s="105">
        <v>50</v>
      </c>
      <c r="G39" s="105">
        <v>120</v>
      </c>
      <c r="H39" s="105">
        <v>120</v>
      </c>
      <c r="I39" s="105">
        <v>120</v>
      </c>
      <c r="J39" s="105">
        <v>120</v>
      </c>
      <c r="K39" s="58"/>
      <c r="L39" s="58"/>
      <c r="M39" s="58"/>
    </row>
    <row r="40" spans="2:18" ht="33" thickTop="1" thickBot="1" x14ac:dyDescent="0.3">
      <c r="B40" s="32" t="s">
        <v>262</v>
      </c>
      <c r="C40" s="33" t="s">
        <v>95</v>
      </c>
      <c r="D40" s="91"/>
      <c r="E40" s="91"/>
      <c r="F40" s="92"/>
      <c r="G40" s="92"/>
      <c r="H40" s="92"/>
      <c r="I40" s="92"/>
      <c r="J40" s="93"/>
      <c r="K40" s="34">
        <f>K43+K50+K54+K52+K56</f>
        <v>17415000</v>
      </c>
      <c r="L40" s="34">
        <f>L43+L50+L54+L52+L56</f>
        <v>12960171.369999999</v>
      </c>
      <c r="M40" s="34">
        <f>+K40+L40</f>
        <v>30375171.369999997</v>
      </c>
    </row>
    <row r="41" spans="2:18" ht="70.5" hidden="1" customHeight="1" thickTop="1" x14ac:dyDescent="0.25">
      <c r="B41" s="4"/>
      <c r="D41" s="195" t="s">
        <v>96</v>
      </c>
      <c r="E41" s="113" t="s">
        <v>32</v>
      </c>
      <c r="F41" s="114">
        <v>362</v>
      </c>
      <c r="G41" s="114">
        <v>200</v>
      </c>
      <c r="H41" s="114">
        <v>200</v>
      </c>
      <c r="I41" s="114">
        <v>200</v>
      </c>
      <c r="J41" s="114"/>
      <c r="K41" s="115"/>
      <c r="L41" s="115"/>
      <c r="M41" s="115"/>
    </row>
    <row r="42" spans="2:18" ht="67.5" customHeight="1" thickTop="1" x14ac:dyDescent="0.25">
      <c r="B42" s="4"/>
      <c r="C42" s="60"/>
      <c r="D42" s="189"/>
      <c r="E42" s="60" t="s">
        <v>151</v>
      </c>
      <c r="F42" s="126">
        <v>200</v>
      </c>
      <c r="G42" s="126">
        <v>2200</v>
      </c>
      <c r="H42" s="126">
        <v>2200</v>
      </c>
      <c r="I42" s="126">
        <v>2200</v>
      </c>
      <c r="J42" s="126">
        <v>2200</v>
      </c>
      <c r="K42" s="127"/>
      <c r="L42" s="127"/>
      <c r="M42" s="127"/>
    </row>
    <row r="43" spans="2:18" ht="39" customHeight="1" x14ac:dyDescent="0.25">
      <c r="B43" s="16" t="s">
        <v>8</v>
      </c>
      <c r="C43" s="15" t="s">
        <v>184</v>
      </c>
      <c r="D43" s="8"/>
      <c r="E43" s="8"/>
      <c r="F43" s="49"/>
      <c r="G43" s="49"/>
      <c r="H43" s="49"/>
      <c r="I43" s="49"/>
      <c r="J43" s="49"/>
      <c r="K43" s="18">
        <v>2000000</v>
      </c>
      <c r="L43" s="18">
        <v>12960171.369999999</v>
      </c>
      <c r="M43" s="18">
        <f>+K43+L43</f>
        <v>14960171.369999999</v>
      </c>
    </row>
    <row r="44" spans="2:18" ht="34.5" customHeight="1" x14ac:dyDescent="0.25">
      <c r="B44" s="4"/>
      <c r="C44" s="184" t="s">
        <v>15</v>
      </c>
      <c r="D44" s="189" t="s">
        <v>153</v>
      </c>
      <c r="E44" s="64" t="s">
        <v>143</v>
      </c>
      <c r="F44" s="128">
        <v>0.01</v>
      </c>
      <c r="G44" s="129">
        <v>4.0000000000000002E-4</v>
      </c>
      <c r="H44" s="129">
        <v>4.0000000000000002E-4</v>
      </c>
      <c r="I44" s="129">
        <v>4.0000000000000002E-4</v>
      </c>
      <c r="J44" s="129">
        <v>4.0000000000000002E-4</v>
      </c>
      <c r="K44" s="9"/>
      <c r="L44" s="9"/>
      <c r="M44" s="9"/>
    </row>
    <row r="45" spans="2:18" ht="65.25" hidden="1" customHeight="1" x14ac:dyDescent="0.25">
      <c r="B45" s="4"/>
      <c r="C45" s="188"/>
      <c r="D45" s="189"/>
      <c r="E45" s="90"/>
      <c r="F45" s="128">
        <v>2.5000000000000001E-4</v>
      </c>
      <c r="G45" s="130"/>
      <c r="H45" s="130"/>
      <c r="I45" s="130"/>
      <c r="J45" s="130"/>
      <c r="K45" s="131"/>
      <c r="L45" s="131"/>
      <c r="M45" s="131"/>
    </row>
    <row r="46" spans="2:18" ht="65.25" hidden="1" customHeight="1" thickBot="1" x14ac:dyDescent="0.3">
      <c r="B46" s="111"/>
      <c r="C46" s="188"/>
      <c r="D46" s="189"/>
      <c r="E46" s="64"/>
      <c r="F46" s="128">
        <v>2.5000000000000001E-4</v>
      </c>
      <c r="G46" s="132"/>
      <c r="H46" s="132"/>
      <c r="I46" s="132"/>
      <c r="J46" s="132"/>
      <c r="K46" s="9"/>
      <c r="L46" s="9"/>
      <c r="M46" s="9"/>
    </row>
    <row r="47" spans="2:18" ht="39.75" customHeight="1" x14ac:dyDescent="0.25">
      <c r="B47" s="111"/>
      <c r="C47" s="188"/>
      <c r="D47" s="189"/>
      <c r="E47" s="64" t="s">
        <v>167</v>
      </c>
      <c r="F47" s="129">
        <v>5.9999999999999995E-4</v>
      </c>
      <c r="G47" s="129">
        <v>5.9999999999999995E-4</v>
      </c>
      <c r="H47" s="129">
        <v>5.9999999999999995E-4</v>
      </c>
      <c r="I47" s="129">
        <v>5.9999999999999995E-4</v>
      </c>
      <c r="J47" s="129">
        <v>5.9999999999999995E-4</v>
      </c>
      <c r="K47" s="9"/>
      <c r="L47" s="9"/>
      <c r="M47" s="9"/>
    </row>
    <row r="48" spans="2:18" ht="47.25" customHeight="1" x14ac:dyDescent="0.25">
      <c r="B48" s="111"/>
      <c r="C48" s="188"/>
      <c r="D48" s="189"/>
      <c r="E48" s="64" t="s">
        <v>168</v>
      </c>
      <c r="F48" s="129">
        <v>5.9999999999999995E-4</v>
      </c>
      <c r="G48" s="128">
        <v>3.1E-4</v>
      </c>
      <c r="H48" s="128">
        <v>3.1E-4</v>
      </c>
      <c r="I48" s="128">
        <v>3.1E-4</v>
      </c>
      <c r="J48" s="128">
        <v>3.1E-4</v>
      </c>
      <c r="K48" s="9"/>
      <c r="L48" s="9"/>
      <c r="M48" s="9"/>
    </row>
    <row r="49" spans="1:18" ht="55.5" customHeight="1" x14ac:dyDescent="0.25">
      <c r="B49" s="111"/>
      <c r="C49" s="185"/>
      <c r="D49" s="183"/>
      <c r="E49" s="64" t="s">
        <v>169</v>
      </c>
      <c r="F49" s="128">
        <v>5.0000000000000001E-4</v>
      </c>
      <c r="G49" s="128">
        <v>1E-3</v>
      </c>
      <c r="H49" s="128">
        <v>1E-3</v>
      </c>
      <c r="I49" s="128">
        <v>1E-3</v>
      </c>
      <c r="J49" s="128">
        <v>1E-3</v>
      </c>
      <c r="K49" s="9"/>
      <c r="L49" s="9"/>
      <c r="M49" s="9"/>
    </row>
    <row r="50" spans="1:18" ht="36" customHeight="1" x14ac:dyDescent="0.25">
      <c r="B50" s="43" t="s">
        <v>205</v>
      </c>
      <c r="C50" s="76" t="s">
        <v>152</v>
      </c>
      <c r="D50" s="8"/>
      <c r="E50" s="8"/>
      <c r="F50" s="49"/>
      <c r="G50" s="49"/>
      <c r="H50" s="49"/>
      <c r="I50" s="49"/>
      <c r="J50" s="49"/>
      <c r="K50" s="44">
        <v>6500000</v>
      </c>
      <c r="L50" s="44"/>
      <c r="M50" s="44">
        <f>+K50+L50</f>
        <v>6500000</v>
      </c>
    </row>
    <row r="51" spans="1:18" ht="36" customHeight="1" x14ac:dyDescent="0.25">
      <c r="A51" s="66"/>
      <c r="B51" s="12"/>
      <c r="C51" s="38" t="s">
        <v>15</v>
      </c>
      <c r="D51" s="8" t="s">
        <v>154</v>
      </c>
      <c r="E51" s="64" t="s">
        <v>155</v>
      </c>
      <c r="F51" s="123">
        <v>1</v>
      </c>
      <c r="G51" s="123">
        <v>2</v>
      </c>
      <c r="H51" s="123">
        <v>2</v>
      </c>
      <c r="I51" s="123">
        <v>2</v>
      </c>
      <c r="J51" s="123">
        <v>2</v>
      </c>
      <c r="K51" s="9"/>
      <c r="L51" s="9"/>
      <c r="M51" s="131"/>
    </row>
    <row r="52" spans="1:18" ht="51.75" customHeight="1" x14ac:dyDescent="0.25">
      <c r="A52" s="66"/>
      <c r="B52" s="43" t="s">
        <v>206</v>
      </c>
      <c r="C52" s="41" t="s">
        <v>159</v>
      </c>
      <c r="D52" s="8"/>
      <c r="E52" s="8"/>
      <c r="F52" s="49"/>
      <c r="G52" s="49"/>
      <c r="H52" s="49"/>
      <c r="I52" s="49"/>
      <c r="J52" s="49"/>
      <c r="K52" s="44">
        <v>300000</v>
      </c>
      <c r="L52" s="44"/>
      <c r="M52" s="44">
        <f>K52+L52</f>
        <v>300000</v>
      </c>
    </row>
    <row r="53" spans="1:18" ht="77.25" customHeight="1" x14ac:dyDescent="0.25">
      <c r="A53" s="66"/>
      <c r="B53" s="73"/>
      <c r="C53" s="38" t="s">
        <v>15</v>
      </c>
      <c r="D53" s="8" t="s">
        <v>160</v>
      </c>
      <c r="E53" s="8" t="s">
        <v>161</v>
      </c>
      <c r="F53" s="49">
        <v>2</v>
      </c>
      <c r="G53" s="49">
        <v>2</v>
      </c>
      <c r="H53" s="103" t="s">
        <v>199</v>
      </c>
      <c r="I53" s="103" t="s">
        <v>199</v>
      </c>
      <c r="J53" s="103" t="s">
        <v>199</v>
      </c>
      <c r="K53" s="51"/>
      <c r="L53" s="51"/>
      <c r="M53" s="51"/>
    </row>
    <row r="54" spans="1:18" ht="51.75" customHeight="1" x14ac:dyDescent="0.25">
      <c r="A54" s="66"/>
      <c r="B54" s="43" t="s">
        <v>207</v>
      </c>
      <c r="C54" s="41" t="s">
        <v>156</v>
      </c>
      <c r="D54" s="8"/>
      <c r="E54" s="8"/>
      <c r="F54" s="49"/>
      <c r="G54" s="49"/>
      <c r="H54" s="49"/>
      <c r="I54" s="49"/>
      <c r="J54" s="49"/>
      <c r="K54" s="44">
        <v>2615000</v>
      </c>
      <c r="L54" s="44"/>
      <c r="M54" s="44">
        <f>K54+L54</f>
        <v>2615000</v>
      </c>
    </row>
    <row r="55" spans="1:18" ht="35.25" customHeight="1" x14ac:dyDescent="0.25">
      <c r="B55" s="111"/>
      <c r="C55" s="108" t="s">
        <v>15</v>
      </c>
      <c r="D55" s="64" t="s">
        <v>157</v>
      </c>
      <c r="E55" s="64" t="s">
        <v>158</v>
      </c>
      <c r="F55" s="134">
        <v>2000</v>
      </c>
      <c r="G55" s="134">
        <v>2000</v>
      </c>
      <c r="H55" s="135">
        <v>2000</v>
      </c>
      <c r="I55" s="135">
        <v>2000</v>
      </c>
      <c r="J55" s="135">
        <v>2000</v>
      </c>
      <c r="K55" s="9"/>
      <c r="L55" s="9"/>
      <c r="M55" s="9"/>
    </row>
    <row r="56" spans="1:18" ht="35.25" customHeight="1" x14ac:dyDescent="0.25">
      <c r="B56" s="43" t="s">
        <v>208</v>
      </c>
      <c r="C56" s="41" t="s">
        <v>238</v>
      </c>
      <c r="D56" s="8"/>
      <c r="E56" s="8"/>
      <c r="F56" s="49"/>
      <c r="G56" s="49"/>
      <c r="H56" s="49"/>
      <c r="I56" s="49"/>
      <c r="J56" s="49"/>
      <c r="K56" s="44">
        <v>6000000</v>
      </c>
      <c r="L56" s="44"/>
      <c r="M56" s="44">
        <f>K56+L56</f>
        <v>6000000</v>
      </c>
    </row>
    <row r="57" spans="1:18" ht="57.75" customHeight="1" x14ac:dyDescent="0.25">
      <c r="B57" s="111"/>
      <c r="C57" s="108"/>
      <c r="D57" s="184" t="s">
        <v>239</v>
      </c>
      <c r="E57" s="64" t="s">
        <v>243</v>
      </c>
      <c r="F57" s="134"/>
      <c r="G57" s="134"/>
      <c r="H57" s="135">
        <v>30</v>
      </c>
      <c r="I57" s="135">
        <v>30</v>
      </c>
      <c r="J57" s="135">
        <v>30</v>
      </c>
      <c r="K57" s="9"/>
      <c r="L57" s="9"/>
      <c r="M57" s="9"/>
    </row>
    <row r="58" spans="1:18" ht="35.25" customHeight="1" thickBot="1" x14ac:dyDescent="0.3">
      <c r="B58" s="57"/>
      <c r="C58" s="109"/>
      <c r="D58" s="190"/>
      <c r="E58" s="104" t="s">
        <v>244</v>
      </c>
      <c r="F58" s="136"/>
      <c r="G58" s="136"/>
      <c r="H58" s="137">
        <v>300</v>
      </c>
      <c r="I58" s="137">
        <v>300</v>
      </c>
      <c r="J58" s="137">
        <v>300</v>
      </c>
      <c r="K58" s="58"/>
      <c r="L58" s="58"/>
      <c r="M58" s="58"/>
    </row>
    <row r="59" spans="1:18" ht="39" customHeight="1" thickTop="1" thickBot="1" x14ac:dyDescent="0.3">
      <c r="B59" s="29" t="s">
        <v>10</v>
      </c>
      <c r="C59" s="28" t="s">
        <v>162</v>
      </c>
      <c r="D59" s="82"/>
      <c r="E59" s="82"/>
      <c r="F59" s="62"/>
      <c r="G59" s="62"/>
      <c r="H59" s="62"/>
      <c r="I59" s="62"/>
      <c r="J59" s="62"/>
      <c r="K59" s="84">
        <f>K64+K67+K69+K73+K76</f>
        <v>16600000</v>
      </c>
      <c r="L59" s="84">
        <f>L64+L67+L69+L73+L76</f>
        <v>2000000</v>
      </c>
      <c r="M59" s="84">
        <f>+K59+L59</f>
        <v>18600000</v>
      </c>
      <c r="R59" s="141"/>
    </row>
    <row r="60" spans="1:18" ht="40.5" customHeight="1" thickTop="1" x14ac:dyDescent="0.25">
      <c r="B60" s="197"/>
      <c r="C60" s="196" t="s">
        <v>15</v>
      </c>
      <c r="D60" s="189" t="s">
        <v>97</v>
      </c>
      <c r="E60" s="64" t="s">
        <v>170</v>
      </c>
      <c r="F60" s="133" t="s">
        <v>172</v>
      </c>
      <c r="G60" s="133" t="s">
        <v>172</v>
      </c>
      <c r="H60" s="133" t="s">
        <v>172</v>
      </c>
      <c r="I60" s="133" t="s">
        <v>172</v>
      </c>
      <c r="J60" s="133" t="s">
        <v>172</v>
      </c>
      <c r="K60" s="120"/>
      <c r="L60" s="120"/>
      <c r="M60" s="120"/>
      <c r="R60" s="142"/>
    </row>
    <row r="61" spans="1:18" ht="54.75" customHeight="1" x14ac:dyDescent="0.25">
      <c r="B61" s="198"/>
      <c r="C61" s="188"/>
      <c r="D61" s="189"/>
      <c r="E61" s="64" t="s">
        <v>171</v>
      </c>
      <c r="F61" s="138">
        <v>13000</v>
      </c>
      <c r="G61" s="138">
        <v>13000</v>
      </c>
      <c r="H61" s="138">
        <v>13000</v>
      </c>
      <c r="I61" s="138">
        <v>13000</v>
      </c>
      <c r="J61" s="138">
        <v>13000</v>
      </c>
      <c r="K61" s="120"/>
      <c r="L61" s="120"/>
      <c r="M61" s="120"/>
    </row>
    <row r="62" spans="1:18" ht="37.5" customHeight="1" x14ac:dyDescent="0.25">
      <c r="B62" s="198"/>
      <c r="C62" s="188"/>
      <c r="D62" s="189"/>
      <c r="E62" s="64" t="s">
        <v>98</v>
      </c>
      <c r="F62" s="138">
        <v>1100</v>
      </c>
      <c r="G62" s="138">
        <v>1100</v>
      </c>
      <c r="H62" s="138">
        <v>1100</v>
      </c>
      <c r="I62" s="138">
        <v>1100</v>
      </c>
      <c r="J62" s="138">
        <v>1100</v>
      </c>
      <c r="K62" s="120"/>
      <c r="L62" s="120"/>
      <c r="M62" s="120"/>
    </row>
    <row r="63" spans="1:18" ht="67.5" customHeight="1" x14ac:dyDescent="0.25">
      <c r="B63" s="199"/>
      <c r="C63" s="185"/>
      <c r="D63" s="90" t="s">
        <v>189</v>
      </c>
      <c r="E63" s="64" t="s">
        <v>188</v>
      </c>
      <c r="F63" s="138">
        <v>36000</v>
      </c>
      <c r="G63" s="138">
        <v>36000</v>
      </c>
      <c r="H63" s="138">
        <v>36000</v>
      </c>
      <c r="I63" s="138">
        <v>36000</v>
      </c>
      <c r="J63" s="138">
        <v>36000</v>
      </c>
      <c r="K63" s="120"/>
      <c r="L63" s="120"/>
      <c r="M63" s="120"/>
    </row>
    <row r="64" spans="1:18" ht="34.5" customHeight="1" x14ac:dyDescent="0.25">
      <c r="B64" s="42" t="s">
        <v>205</v>
      </c>
      <c r="C64" s="41" t="s">
        <v>65</v>
      </c>
      <c r="D64" s="8"/>
      <c r="E64" s="8"/>
      <c r="F64" s="49"/>
      <c r="G64" s="49"/>
      <c r="H64" s="49"/>
      <c r="I64" s="49"/>
      <c r="J64" s="49"/>
      <c r="K64" s="44">
        <v>2000000</v>
      </c>
      <c r="L64" s="44"/>
      <c r="M64" s="44">
        <f>+K64+L64</f>
        <v>2000000</v>
      </c>
    </row>
    <row r="65" spans="2:13" ht="34.5" customHeight="1" x14ac:dyDescent="0.25">
      <c r="B65" s="111"/>
      <c r="C65" s="184" t="s">
        <v>15</v>
      </c>
      <c r="D65" s="184" t="s">
        <v>33</v>
      </c>
      <c r="E65" s="64" t="s">
        <v>137</v>
      </c>
      <c r="F65" s="123">
        <v>2</v>
      </c>
      <c r="G65" s="123">
        <v>2</v>
      </c>
      <c r="H65" s="123">
        <v>2</v>
      </c>
      <c r="I65" s="123">
        <v>2</v>
      </c>
      <c r="J65" s="123">
        <v>2</v>
      </c>
      <c r="K65" s="9"/>
      <c r="L65" s="9"/>
      <c r="M65" s="9"/>
    </row>
    <row r="66" spans="2:13" ht="30" customHeight="1" x14ac:dyDescent="0.25">
      <c r="B66" s="4"/>
      <c r="C66" s="185"/>
      <c r="D66" s="185"/>
      <c r="E66" s="60" t="s">
        <v>136</v>
      </c>
      <c r="F66" s="139">
        <v>20</v>
      </c>
      <c r="G66" s="139">
        <v>30</v>
      </c>
      <c r="H66" s="139">
        <v>30</v>
      </c>
      <c r="I66" s="139">
        <v>30</v>
      </c>
      <c r="J66" s="139">
        <v>30</v>
      </c>
    </row>
    <row r="67" spans="2:13" ht="34.5" customHeight="1" x14ac:dyDescent="0.25">
      <c r="B67" s="42" t="s">
        <v>206</v>
      </c>
      <c r="C67" s="56" t="s">
        <v>81</v>
      </c>
      <c r="D67" s="8"/>
      <c r="E67" s="8"/>
      <c r="F67" s="49"/>
      <c r="G67" s="49"/>
      <c r="H67" s="49"/>
      <c r="I67" s="49"/>
      <c r="J67" s="49"/>
      <c r="K67" s="53">
        <v>6000000</v>
      </c>
      <c r="L67" s="53"/>
      <c r="M67" s="53">
        <f>+K67+L67</f>
        <v>6000000</v>
      </c>
    </row>
    <row r="68" spans="2:13" ht="48.75" customHeight="1" x14ac:dyDescent="0.25">
      <c r="B68" s="111"/>
      <c r="C68" s="38" t="s">
        <v>15</v>
      </c>
      <c r="D68" s="64" t="s">
        <v>34</v>
      </c>
      <c r="E68" s="64" t="s">
        <v>82</v>
      </c>
      <c r="F68" s="123">
        <v>1</v>
      </c>
      <c r="G68" s="123">
        <v>2</v>
      </c>
      <c r="H68" s="123">
        <v>1</v>
      </c>
      <c r="I68" s="123">
        <v>1</v>
      </c>
      <c r="J68" s="123">
        <v>1</v>
      </c>
      <c r="K68" s="9"/>
      <c r="L68" s="9"/>
      <c r="M68" s="9"/>
    </row>
    <row r="69" spans="2:13" ht="34.5" customHeight="1" x14ac:dyDescent="0.25">
      <c r="B69" s="42" t="s">
        <v>207</v>
      </c>
      <c r="C69" s="56" t="s">
        <v>163</v>
      </c>
      <c r="D69" s="8"/>
      <c r="E69" s="8"/>
      <c r="F69" s="49"/>
      <c r="G69" s="49"/>
      <c r="H69" s="49"/>
      <c r="I69" s="49"/>
      <c r="J69" s="49"/>
      <c r="K69" s="102">
        <v>2600000</v>
      </c>
      <c r="L69" s="53">
        <v>2000000</v>
      </c>
      <c r="M69" s="53">
        <f>+K69+L69</f>
        <v>4600000</v>
      </c>
    </row>
    <row r="70" spans="2:13" ht="48.75" customHeight="1" x14ac:dyDescent="0.25">
      <c r="B70" s="111"/>
      <c r="C70" s="184" t="s">
        <v>15</v>
      </c>
      <c r="D70" s="184" t="s">
        <v>164</v>
      </c>
      <c r="E70" s="64" t="s">
        <v>132</v>
      </c>
      <c r="F70" s="140">
        <v>1000000</v>
      </c>
      <c r="G70" s="135">
        <v>1000000</v>
      </c>
      <c r="H70" s="135">
        <v>1200000</v>
      </c>
      <c r="I70" s="135">
        <v>1200000</v>
      </c>
      <c r="J70" s="135">
        <v>1200000</v>
      </c>
      <c r="K70" s="9"/>
      <c r="L70" s="9"/>
      <c r="M70" s="9"/>
    </row>
    <row r="71" spans="2:13" ht="40.5" customHeight="1" x14ac:dyDescent="0.25">
      <c r="B71" s="111"/>
      <c r="C71" s="188"/>
      <c r="D71" s="188"/>
      <c r="E71" s="64" t="s">
        <v>133</v>
      </c>
      <c r="F71" s="123">
        <v>4</v>
      </c>
      <c r="G71" s="123">
        <v>4</v>
      </c>
      <c r="H71" s="123">
        <v>4</v>
      </c>
      <c r="I71" s="123">
        <v>4</v>
      </c>
      <c r="J71" s="123">
        <v>4</v>
      </c>
      <c r="K71" s="9"/>
      <c r="L71" s="9"/>
      <c r="M71" s="9"/>
    </row>
    <row r="72" spans="2:13" ht="39" customHeight="1" x14ac:dyDescent="0.25">
      <c r="B72" s="111"/>
      <c r="C72" s="188"/>
      <c r="D72" s="188"/>
      <c r="E72" s="64" t="s">
        <v>134</v>
      </c>
      <c r="F72" s="123">
        <v>120</v>
      </c>
      <c r="G72" s="123">
        <v>400</v>
      </c>
      <c r="H72" s="123">
        <v>430</v>
      </c>
      <c r="I72" s="123">
        <v>430</v>
      </c>
      <c r="J72" s="123">
        <v>450</v>
      </c>
      <c r="K72" s="9"/>
      <c r="L72" s="9"/>
      <c r="M72" s="9"/>
    </row>
    <row r="73" spans="2:13" ht="39" hidden="1" customHeight="1" x14ac:dyDescent="0.25">
      <c r="B73" s="42" t="s">
        <v>208</v>
      </c>
      <c r="C73" s="41" t="s">
        <v>190</v>
      </c>
      <c r="D73" s="8"/>
      <c r="E73" s="8"/>
      <c r="F73" s="49"/>
      <c r="G73" s="49"/>
      <c r="H73" s="49"/>
      <c r="I73" s="49"/>
      <c r="J73" s="49"/>
      <c r="K73" s="44"/>
      <c r="L73" s="44"/>
      <c r="M73" s="44">
        <f>+K73+L73</f>
        <v>0</v>
      </c>
    </row>
    <row r="74" spans="2:13" ht="39" hidden="1" customHeight="1" x14ac:dyDescent="0.25">
      <c r="B74" s="170"/>
      <c r="C74" s="184" t="s">
        <v>191</v>
      </c>
      <c r="D74" s="184" t="s">
        <v>33</v>
      </c>
      <c r="E74" s="171" t="s">
        <v>137</v>
      </c>
      <c r="F74" s="123">
        <v>6</v>
      </c>
      <c r="G74" s="123">
        <v>6</v>
      </c>
      <c r="H74" s="123">
        <v>6</v>
      </c>
      <c r="I74" s="123">
        <v>6</v>
      </c>
      <c r="J74" s="123">
        <v>6</v>
      </c>
      <c r="K74" s="9"/>
      <c r="L74" s="9"/>
      <c r="M74" s="9"/>
    </row>
    <row r="75" spans="2:13" ht="39" hidden="1" customHeight="1" x14ac:dyDescent="0.25">
      <c r="B75" s="4"/>
      <c r="C75" s="185"/>
      <c r="D75" s="185"/>
      <c r="E75" s="60" t="s">
        <v>136</v>
      </c>
      <c r="F75" s="139">
        <v>20</v>
      </c>
      <c r="G75" s="139">
        <v>20</v>
      </c>
      <c r="H75" s="139">
        <v>20</v>
      </c>
      <c r="I75" s="139">
        <v>20</v>
      </c>
      <c r="J75" s="139">
        <v>20</v>
      </c>
    </row>
    <row r="76" spans="2:13" ht="39" customHeight="1" x14ac:dyDescent="0.25">
      <c r="B76" s="42" t="s">
        <v>209</v>
      </c>
      <c r="C76" s="101" t="s">
        <v>240</v>
      </c>
      <c r="D76" s="8"/>
      <c r="E76" s="8"/>
      <c r="F76" s="49"/>
      <c r="G76" s="49"/>
      <c r="H76" s="49"/>
      <c r="I76" s="49"/>
      <c r="J76" s="49"/>
      <c r="K76" s="44">
        <v>6000000</v>
      </c>
      <c r="L76" s="44"/>
      <c r="M76" s="44">
        <f>+K76+L76</f>
        <v>6000000</v>
      </c>
    </row>
    <row r="77" spans="2:13" ht="39" customHeight="1" thickBot="1" x14ac:dyDescent="0.3">
      <c r="B77" s="111"/>
      <c r="C77" s="107" t="s">
        <v>241</v>
      </c>
      <c r="D77" s="107" t="s">
        <v>242</v>
      </c>
      <c r="E77" s="64" t="s">
        <v>82</v>
      </c>
      <c r="F77" s="123"/>
      <c r="G77" s="123">
        <v>2</v>
      </c>
      <c r="H77" s="123">
        <v>2</v>
      </c>
      <c r="I77" s="123">
        <v>2</v>
      </c>
      <c r="J77" s="123">
        <v>2</v>
      </c>
      <c r="K77" s="9"/>
      <c r="L77" s="9"/>
      <c r="M77" s="9"/>
    </row>
    <row r="78" spans="2:13" ht="40.5" customHeight="1" thickTop="1" thickBot="1" x14ac:dyDescent="0.3">
      <c r="B78" s="27" t="s">
        <v>11</v>
      </c>
      <c r="C78" s="35" t="s">
        <v>63</v>
      </c>
      <c r="D78" s="35"/>
      <c r="E78" s="35"/>
      <c r="F78" s="40"/>
      <c r="G78" s="40"/>
      <c r="H78" s="40"/>
      <c r="I78" s="40"/>
      <c r="J78" s="40"/>
      <c r="K78" s="36">
        <f>K85+K89+K92+K82+K94</f>
        <v>26300000</v>
      </c>
      <c r="L78" s="36">
        <f>L85+L89+L92+L82</f>
        <v>2250000</v>
      </c>
      <c r="M78" s="36">
        <f>+K78+L78</f>
        <v>28550000</v>
      </c>
    </row>
    <row r="79" spans="2:13" ht="51" customHeight="1" thickTop="1" x14ac:dyDescent="0.25">
      <c r="B79" s="110"/>
      <c r="C79" s="196" t="s">
        <v>15</v>
      </c>
      <c r="D79" s="195" t="s">
        <v>99</v>
      </c>
      <c r="E79" s="143" t="s">
        <v>100</v>
      </c>
      <c r="F79" s="144">
        <v>20</v>
      </c>
      <c r="G79" s="144">
        <v>20</v>
      </c>
      <c r="H79" s="144">
        <v>20</v>
      </c>
      <c r="I79" s="123">
        <v>25</v>
      </c>
      <c r="J79" s="123">
        <v>30</v>
      </c>
      <c r="K79" s="120"/>
      <c r="L79" s="120"/>
      <c r="M79" s="120"/>
    </row>
    <row r="80" spans="2:13" ht="34.5" customHeight="1" x14ac:dyDescent="0.25">
      <c r="B80" s="111"/>
      <c r="C80" s="188"/>
      <c r="D80" s="189"/>
      <c r="E80" s="64" t="s">
        <v>101</v>
      </c>
      <c r="F80" s="123">
        <v>25</v>
      </c>
      <c r="G80" s="123">
        <v>20</v>
      </c>
      <c r="H80" s="123">
        <v>20</v>
      </c>
      <c r="I80" s="123">
        <v>25</v>
      </c>
      <c r="J80" s="123">
        <v>30</v>
      </c>
      <c r="K80" s="120"/>
      <c r="L80" s="120"/>
      <c r="M80" s="120"/>
    </row>
    <row r="81" spans="2:18" ht="93.75" customHeight="1" x14ac:dyDescent="0.25">
      <c r="B81" s="112"/>
      <c r="C81" s="185"/>
      <c r="D81" s="90" t="s">
        <v>102</v>
      </c>
      <c r="E81" s="90" t="s">
        <v>103</v>
      </c>
      <c r="F81" s="145">
        <v>0.06</v>
      </c>
      <c r="G81" s="145">
        <v>0.06</v>
      </c>
      <c r="H81" s="145">
        <v>0.06</v>
      </c>
      <c r="I81" s="145">
        <v>0.06</v>
      </c>
      <c r="J81" s="145">
        <v>0.06</v>
      </c>
      <c r="K81" s="146"/>
      <c r="L81" s="146"/>
      <c r="M81" s="146"/>
    </row>
    <row r="82" spans="2:18" ht="59.25" customHeight="1" x14ac:dyDescent="0.25">
      <c r="B82" s="16" t="s">
        <v>8</v>
      </c>
      <c r="C82" s="15" t="s">
        <v>226</v>
      </c>
      <c r="D82" s="8"/>
      <c r="E82" s="8"/>
      <c r="F82" s="49"/>
      <c r="G82" s="49"/>
      <c r="H82" s="49"/>
      <c r="I82" s="49"/>
      <c r="J82" s="49"/>
      <c r="K82" s="18">
        <v>8000000</v>
      </c>
      <c r="L82" s="18"/>
      <c r="M82" s="18">
        <f>K82+L82</f>
        <v>8000000</v>
      </c>
    </row>
    <row r="83" spans="2:18" s="66" customFormat="1" ht="41.25" customHeight="1" x14ac:dyDescent="0.25">
      <c r="B83" s="19"/>
      <c r="C83" s="184" t="s">
        <v>15</v>
      </c>
      <c r="D83" s="189" t="s">
        <v>223</v>
      </c>
      <c r="E83" s="64" t="s">
        <v>224</v>
      </c>
      <c r="F83" s="123"/>
      <c r="G83" s="123"/>
      <c r="H83" s="123">
        <v>1</v>
      </c>
      <c r="I83" s="123">
        <v>1</v>
      </c>
      <c r="J83" s="123">
        <v>1</v>
      </c>
      <c r="K83" s="120"/>
      <c r="L83" s="120"/>
      <c r="M83" s="120"/>
    </row>
    <row r="84" spans="2:18" s="66" customFormat="1" ht="36.75" customHeight="1" x14ac:dyDescent="0.25">
      <c r="B84" s="112"/>
      <c r="C84" s="185"/>
      <c r="D84" s="189"/>
      <c r="E84" s="64" t="s">
        <v>225</v>
      </c>
      <c r="F84" s="129"/>
      <c r="G84" s="129"/>
      <c r="H84" s="123">
        <v>1</v>
      </c>
      <c r="I84" s="123">
        <v>1</v>
      </c>
      <c r="J84" s="123">
        <v>1</v>
      </c>
      <c r="K84" s="120"/>
      <c r="L84" s="120"/>
      <c r="M84" s="120"/>
    </row>
    <row r="85" spans="2:18" ht="33.75" customHeight="1" x14ac:dyDescent="0.25">
      <c r="B85" s="70" t="s">
        <v>9</v>
      </c>
      <c r="C85" s="71" t="s">
        <v>104</v>
      </c>
      <c r="D85" s="8"/>
      <c r="E85" s="8"/>
      <c r="F85" s="49"/>
      <c r="G85" s="49"/>
      <c r="H85" s="49"/>
      <c r="I85" s="49"/>
      <c r="J85" s="49"/>
      <c r="K85" s="18">
        <v>1600000</v>
      </c>
      <c r="L85" s="18"/>
      <c r="M85" s="18">
        <f>K85+L85</f>
        <v>1600000</v>
      </c>
    </row>
    <row r="86" spans="2:18" s="66" customFormat="1" ht="41.25" customHeight="1" x14ac:dyDescent="0.25">
      <c r="B86" s="111"/>
      <c r="C86" s="184" t="s">
        <v>15</v>
      </c>
      <c r="D86" s="182" t="s">
        <v>105</v>
      </c>
      <c r="E86" s="64" t="s">
        <v>106</v>
      </c>
      <c r="F86" s="123">
        <v>1</v>
      </c>
      <c r="G86" s="123">
        <v>1</v>
      </c>
      <c r="H86" s="123">
        <v>1</v>
      </c>
      <c r="I86" s="123">
        <v>1</v>
      </c>
      <c r="J86" s="123">
        <v>1</v>
      </c>
      <c r="K86" s="120"/>
      <c r="L86" s="120"/>
      <c r="M86" s="120"/>
    </row>
    <row r="87" spans="2:18" s="66" customFormat="1" ht="36.75" customHeight="1" x14ac:dyDescent="0.25">
      <c r="B87" s="111"/>
      <c r="C87" s="188"/>
      <c r="D87" s="189"/>
      <c r="E87" s="64" t="s">
        <v>107</v>
      </c>
      <c r="F87" s="129">
        <v>0.3</v>
      </c>
      <c r="G87" s="129">
        <v>0.3</v>
      </c>
      <c r="H87" s="129">
        <v>0.3</v>
      </c>
      <c r="I87" s="129">
        <v>0.3</v>
      </c>
      <c r="J87" s="129">
        <v>0.3</v>
      </c>
      <c r="K87" s="120"/>
      <c r="L87" s="120"/>
      <c r="M87" s="120"/>
    </row>
    <row r="88" spans="2:18" s="66" customFormat="1" ht="36.75" customHeight="1" x14ac:dyDescent="0.25">
      <c r="B88" s="112"/>
      <c r="C88" s="185"/>
      <c r="D88" s="183"/>
      <c r="E88" s="90" t="s">
        <v>108</v>
      </c>
      <c r="F88" s="94">
        <v>4000</v>
      </c>
      <c r="G88" s="94">
        <v>4000</v>
      </c>
      <c r="H88" s="94">
        <v>4000</v>
      </c>
      <c r="I88" s="94">
        <v>4000</v>
      </c>
      <c r="J88" s="94">
        <v>4000</v>
      </c>
      <c r="K88" s="146"/>
      <c r="L88" s="146"/>
      <c r="M88" s="146"/>
    </row>
    <row r="89" spans="2:18" ht="33.75" customHeight="1" x14ac:dyDescent="0.25">
      <c r="B89" s="16" t="s">
        <v>109</v>
      </c>
      <c r="C89" s="15" t="s">
        <v>110</v>
      </c>
      <c r="D89" s="8"/>
      <c r="E89" s="8"/>
      <c r="F89" s="49"/>
      <c r="G89" s="49"/>
      <c r="H89" s="49"/>
      <c r="I89" s="49"/>
      <c r="J89" s="49"/>
      <c r="K89" s="18">
        <v>2700000</v>
      </c>
      <c r="L89" s="18"/>
      <c r="M89" s="18">
        <f>K89+L89</f>
        <v>2700000</v>
      </c>
    </row>
    <row r="90" spans="2:18" s="66" customFormat="1" ht="46.5" customHeight="1" x14ac:dyDescent="0.25">
      <c r="B90" s="111"/>
      <c r="C90" s="184" t="s">
        <v>15</v>
      </c>
      <c r="D90" s="184" t="s">
        <v>111</v>
      </c>
      <c r="E90" s="64" t="s">
        <v>112</v>
      </c>
      <c r="F90" s="134">
        <v>1650</v>
      </c>
      <c r="G90" s="134">
        <v>1700</v>
      </c>
      <c r="H90" s="134">
        <v>1000</v>
      </c>
      <c r="I90" s="134">
        <v>1200</v>
      </c>
      <c r="J90" s="134">
        <v>1400</v>
      </c>
      <c r="K90" s="120"/>
      <c r="L90" s="120"/>
      <c r="M90" s="120"/>
    </row>
    <row r="91" spans="2:18" s="66" customFormat="1" ht="36.75" customHeight="1" x14ac:dyDescent="0.25">
      <c r="B91" s="112"/>
      <c r="C91" s="185"/>
      <c r="D91" s="185"/>
      <c r="E91" s="90" t="s">
        <v>113</v>
      </c>
      <c r="F91" s="147">
        <v>800</v>
      </c>
      <c r="G91" s="147">
        <v>900</v>
      </c>
      <c r="H91" s="147">
        <v>600</v>
      </c>
      <c r="I91" s="147">
        <v>700</v>
      </c>
      <c r="J91" s="147">
        <v>900</v>
      </c>
      <c r="K91" s="146"/>
      <c r="L91" s="146"/>
      <c r="M91" s="146"/>
    </row>
    <row r="92" spans="2:18" ht="33.75" customHeight="1" x14ac:dyDescent="0.25">
      <c r="B92" s="67" t="s">
        <v>205</v>
      </c>
      <c r="C92" s="68" t="s">
        <v>114</v>
      </c>
      <c r="D92" s="90"/>
      <c r="E92" s="90"/>
      <c r="F92" s="90"/>
      <c r="G92" s="60"/>
      <c r="H92" s="60"/>
      <c r="I92" s="94"/>
      <c r="J92" s="94"/>
      <c r="K92" s="69">
        <v>12500000</v>
      </c>
      <c r="L92" s="69">
        <v>2250000</v>
      </c>
      <c r="M92" s="69">
        <f>+K92+L92</f>
        <v>14750000</v>
      </c>
    </row>
    <row r="93" spans="2:18" ht="43.5" customHeight="1" x14ac:dyDescent="0.25">
      <c r="B93" s="73"/>
      <c r="C93" s="38"/>
      <c r="D93" s="8" t="s">
        <v>91</v>
      </c>
      <c r="E93" s="8" t="s">
        <v>144</v>
      </c>
      <c r="F93" s="49">
        <v>23</v>
      </c>
      <c r="G93" s="49">
        <v>23</v>
      </c>
      <c r="H93" s="49">
        <v>23</v>
      </c>
      <c r="I93" s="49">
        <v>23</v>
      </c>
      <c r="J93" s="49">
        <v>23</v>
      </c>
      <c r="K93" s="175"/>
      <c r="L93" s="175"/>
      <c r="M93" s="175"/>
    </row>
    <row r="94" spans="2:18" ht="33.75" customHeight="1" x14ac:dyDescent="0.25">
      <c r="B94" s="176">
        <v>4002</v>
      </c>
      <c r="C94" s="68" t="s">
        <v>263</v>
      </c>
      <c r="D94" s="172"/>
      <c r="E94" s="172"/>
      <c r="F94" s="172"/>
      <c r="G94" s="60"/>
      <c r="H94" s="60"/>
      <c r="I94" s="94"/>
      <c r="J94" s="94"/>
      <c r="K94" s="69">
        <v>1500000</v>
      </c>
      <c r="L94" s="69"/>
      <c r="M94" s="69">
        <f>+K94+L94</f>
        <v>1500000</v>
      </c>
    </row>
    <row r="95" spans="2:18" ht="43.5" customHeight="1" thickBot="1" x14ac:dyDescent="0.3">
      <c r="B95" s="6"/>
      <c r="C95" s="13"/>
      <c r="D95" s="148" t="s">
        <v>264</v>
      </c>
      <c r="E95" s="148" t="s">
        <v>265</v>
      </c>
      <c r="F95" s="149"/>
      <c r="G95" s="149"/>
      <c r="H95" s="149">
        <v>1</v>
      </c>
      <c r="I95" s="149">
        <v>1</v>
      </c>
      <c r="J95" s="149">
        <v>1</v>
      </c>
      <c r="K95" s="150"/>
      <c r="L95" s="150"/>
      <c r="M95" s="150"/>
    </row>
    <row r="96" spans="2:18" ht="33" thickTop="1" thickBot="1" x14ac:dyDescent="0.3">
      <c r="B96" s="29" t="s">
        <v>12</v>
      </c>
      <c r="C96" s="28" t="s">
        <v>115</v>
      </c>
      <c r="D96" s="28"/>
      <c r="E96" s="28"/>
      <c r="F96" s="39"/>
      <c r="G96" s="39"/>
      <c r="H96" s="39"/>
      <c r="I96" s="39"/>
      <c r="J96" s="62"/>
      <c r="K96" s="31">
        <f>K98+K100+K104+K106+K108+K110+K114+K117+K125+K127+K129+K132+K135+K137+K139+K141+K143+K145+K147+K149</f>
        <v>522630120.01999998</v>
      </c>
      <c r="L96" s="31">
        <f>L98+L100+L104+L106+L108+L110+L114+L117+L125+L145+L147+L127+L129+L132+L149+L135+L137</f>
        <v>241987512.24000001</v>
      </c>
      <c r="M96" s="31">
        <f>+K96+L96</f>
        <v>764617632.25999999</v>
      </c>
      <c r="R96" s="141"/>
    </row>
    <row r="97" spans="2:18" ht="68.25" customHeight="1" thickTop="1" x14ac:dyDescent="0.25">
      <c r="B97" s="4"/>
      <c r="C97" s="60"/>
      <c r="D97" s="64" t="s">
        <v>125</v>
      </c>
      <c r="E97" s="64" t="s">
        <v>181</v>
      </c>
      <c r="F97" s="123">
        <v>500</v>
      </c>
      <c r="G97" s="123">
        <v>500</v>
      </c>
      <c r="H97" s="123">
        <v>500</v>
      </c>
      <c r="I97" s="123">
        <v>500</v>
      </c>
      <c r="J97" s="123">
        <v>500</v>
      </c>
      <c r="K97" s="120"/>
      <c r="L97" s="120"/>
      <c r="M97" s="120"/>
      <c r="R97" s="142"/>
    </row>
    <row r="98" spans="2:18" ht="31.5" x14ac:dyDescent="0.25">
      <c r="B98" s="16" t="s">
        <v>8</v>
      </c>
      <c r="C98" s="15" t="s">
        <v>38</v>
      </c>
      <c r="D98" s="8"/>
      <c r="E98" s="8"/>
      <c r="F98" s="49"/>
      <c r="G98" s="49"/>
      <c r="H98" s="49"/>
      <c r="I98" s="49"/>
      <c r="J98" s="49"/>
      <c r="K98" s="18">
        <v>360231000</v>
      </c>
      <c r="L98" s="18">
        <v>35517239.240000002</v>
      </c>
      <c r="M98" s="18">
        <f>+K98+L98</f>
        <v>395748239.24000001</v>
      </c>
    </row>
    <row r="99" spans="2:18" ht="72" customHeight="1" x14ac:dyDescent="0.25">
      <c r="B99" s="111"/>
      <c r="C99" s="107" t="s">
        <v>83</v>
      </c>
      <c r="D99" s="95" t="s">
        <v>165</v>
      </c>
      <c r="E99" s="95" t="s">
        <v>182</v>
      </c>
      <c r="F99" s="151">
        <v>12000</v>
      </c>
      <c r="G99" s="151">
        <v>12000</v>
      </c>
      <c r="H99" s="151">
        <v>12000</v>
      </c>
      <c r="I99" s="151">
        <v>12000</v>
      </c>
      <c r="J99" s="151">
        <v>12000</v>
      </c>
      <c r="K99" s="125"/>
      <c r="L99" s="125"/>
      <c r="M99" s="125"/>
    </row>
    <row r="100" spans="2:18" ht="33.75" customHeight="1" x14ac:dyDescent="0.25">
      <c r="B100" s="16" t="s">
        <v>9</v>
      </c>
      <c r="C100" s="17" t="s">
        <v>135</v>
      </c>
      <c r="D100" s="8"/>
      <c r="E100" s="8"/>
      <c r="F100" s="49"/>
      <c r="G100" s="49"/>
      <c r="H100" s="49"/>
      <c r="I100" s="49"/>
      <c r="J100" s="49"/>
      <c r="K100" s="18">
        <v>1784000</v>
      </c>
      <c r="L100" s="18"/>
      <c r="M100" s="18">
        <f>SUM(K100:L100)</f>
        <v>1784000</v>
      </c>
    </row>
    <row r="101" spans="2:18" ht="48.75" customHeight="1" x14ac:dyDescent="0.25">
      <c r="B101" s="4"/>
      <c r="C101" s="184" t="s">
        <v>84</v>
      </c>
      <c r="D101" s="184" t="s">
        <v>37</v>
      </c>
      <c r="E101" s="152" t="s">
        <v>140</v>
      </c>
      <c r="F101" s="138">
        <v>1.21</v>
      </c>
      <c r="G101" s="138">
        <v>1.41</v>
      </c>
      <c r="H101" s="138">
        <v>0.2</v>
      </c>
      <c r="I101" s="138">
        <v>0.2</v>
      </c>
      <c r="J101" s="138">
        <v>0.2</v>
      </c>
      <c r="K101" s="9"/>
      <c r="L101" s="125"/>
      <c r="M101" s="125"/>
    </row>
    <row r="102" spans="2:18" ht="33.75" customHeight="1" x14ac:dyDescent="0.25">
      <c r="B102" s="4"/>
      <c r="C102" s="188"/>
      <c r="D102" s="188"/>
      <c r="E102" s="152" t="s">
        <v>141</v>
      </c>
      <c r="F102" s="153">
        <v>100</v>
      </c>
      <c r="G102" s="153">
        <v>100</v>
      </c>
      <c r="H102" s="153">
        <v>100</v>
      </c>
      <c r="I102" s="153">
        <v>100</v>
      </c>
      <c r="J102" s="153">
        <v>100</v>
      </c>
      <c r="K102" s="9"/>
      <c r="L102" s="9"/>
      <c r="M102" s="9"/>
      <c r="R102" s="179"/>
    </row>
    <row r="103" spans="2:18" ht="48.75" customHeight="1" x14ac:dyDescent="0.25">
      <c r="B103" s="4"/>
      <c r="C103" s="185"/>
      <c r="D103" s="185"/>
      <c r="E103" s="152" t="s">
        <v>142</v>
      </c>
      <c r="F103" s="153">
        <v>100</v>
      </c>
      <c r="G103" s="153">
        <v>100</v>
      </c>
      <c r="H103" s="153">
        <v>100</v>
      </c>
      <c r="I103" s="153">
        <v>100</v>
      </c>
      <c r="J103" s="153">
        <v>100</v>
      </c>
      <c r="K103" s="9"/>
      <c r="L103" s="131"/>
      <c r="M103" s="131"/>
      <c r="R103" s="179"/>
    </row>
    <row r="104" spans="2:18" ht="35.25" customHeight="1" x14ac:dyDescent="0.25">
      <c r="B104" s="16" t="s">
        <v>13</v>
      </c>
      <c r="C104" s="15" t="s">
        <v>126</v>
      </c>
      <c r="D104" s="8"/>
      <c r="E104" s="8"/>
      <c r="F104" s="49"/>
      <c r="G104" s="49"/>
      <c r="H104" s="49"/>
      <c r="I104" s="49"/>
      <c r="J104" s="49"/>
      <c r="K104" s="18">
        <v>33270000</v>
      </c>
      <c r="L104" s="18"/>
      <c r="M104" s="18">
        <f>SUM(K104:L104)</f>
        <v>33270000</v>
      </c>
      <c r="R104" s="179"/>
    </row>
    <row r="105" spans="2:18" ht="41.25" customHeight="1" x14ac:dyDescent="0.25">
      <c r="B105" s="4"/>
      <c r="C105" s="107" t="s">
        <v>15</v>
      </c>
      <c r="D105" s="64" t="s">
        <v>127</v>
      </c>
      <c r="E105" s="60" t="s">
        <v>128</v>
      </c>
      <c r="F105" s="154" t="s">
        <v>192</v>
      </c>
      <c r="G105" s="154" t="s">
        <v>192</v>
      </c>
      <c r="H105" s="154" t="s">
        <v>227</v>
      </c>
      <c r="I105" s="154" t="s">
        <v>228</v>
      </c>
      <c r="J105" s="154" t="s">
        <v>229</v>
      </c>
      <c r="R105" s="179"/>
    </row>
    <row r="106" spans="2:18" ht="38.25" customHeight="1" x14ac:dyDescent="0.25">
      <c r="B106" s="16" t="s">
        <v>39</v>
      </c>
      <c r="C106" s="17" t="s">
        <v>129</v>
      </c>
      <c r="D106" s="8"/>
      <c r="E106" s="8"/>
      <c r="F106" s="49"/>
      <c r="G106" s="49"/>
      <c r="H106" s="49"/>
      <c r="I106" s="49"/>
      <c r="J106" s="49"/>
      <c r="K106" s="18">
        <v>25500000</v>
      </c>
      <c r="L106" s="18"/>
      <c r="M106" s="18">
        <f>+K106+L106</f>
        <v>25500000</v>
      </c>
    </row>
    <row r="107" spans="2:18" ht="33" customHeight="1" x14ac:dyDescent="0.25">
      <c r="B107" s="10"/>
      <c r="C107" s="65" t="s">
        <v>15</v>
      </c>
      <c r="D107" s="64"/>
      <c r="E107" s="64"/>
      <c r="F107" s="11"/>
      <c r="G107" s="11"/>
      <c r="H107" s="11"/>
      <c r="I107" s="11"/>
      <c r="J107" s="11"/>
      <c r="K107" s="9"/>
      <c r="L107" s="9"/>
      <c r="M107" s="9"/>
    </row>
    <row r="108" spans="2:18" ht="37.5" customHeight="1" x14ac:dyDescent="0.25">
      <c r="B108" s="16" t="s">
        <v>130</v>
      </c>
      <c r="C108" s="17" t="s">
        <v>131</v>
      </c>
      <c r="D108" s="8"/>
      <c r="E108" s="8"/>
      <c r="F108" s="49"/>
      <c r="G108" s="49"/>
      <c r="H108" s="49"/>
      <c r="I108" s="49"/>
      <c r="J108" s="49"/>
      <c r="K108" s="18">
        <v>200000</v>
      </c>
      <c r="L108" s="18"/>
      <c r="M108" s="18">
        <f>+K108+L108</f>
        <v>200000</v>
      </c>
    </row>
    <row r="109" spans="2:18" ht="33" customHeight="1" x14ac:dyDescent="0.25">
      <c r="B109" s="10"/>
      <c r="C109" s="65" t="s">
        <v>15</v>
      </c>
      <c r="D109" s="64"/>
      <c r="E109" s="64"/>
      <c r="F109" s="11"/>
      <c r="G109" s="11"/>
      <c r="H109" s="11"/>
      <c r="I109" s="11"/>
      <c r="J109" s="11"/>
      <c r="K109" s="9"/>
      <c r="L109" s="9"/>
      <c r="M109" s="9"/>
    </row>
    <row r="110" spans="2:18" ht="36" customHeight="1" x14ac:dyDescent="0.25">
      <c r="B110" s="43" t="s">
        <v>205</v>
      </c>
      <c r="C110" s="41" t="s">
        <v>66</v>
      </c>
      <c r="D110" s="8"/>
      <c r="E110" s="8"/>
      <c r="F110" s="49"/>
      <c r="G110" s="49"/>
      <c r="H110" s="49"/>
      <c r="I110" s="49"/>
      <c r="J110" s="49"/>
      <c r="K110" s="48">
        <v>2000000</v>
      </c>
      <c r="L110" s="48"/>
      <c r="M110" s="48">
        <f>+K110+L110</f>
        <v>2000000</v>
      </c>
    </row>
    <row r="111" spans="2:18" ht="48.75" customHeight="1" x14ac:dyDescent="0.25">
      <c r="B111" s="4"/>
      <c r="C111" s="187" t="s">
        <v>15</v>
      </c>
      <c r="D111" s="184" t="s">
        <v>42</v>
      </c>
      <c r="E111" s="64" t="s">
        <v>43</v>
      </c>
      <c r="F111" s="123">
        <v>400</v>
      </c>
      <c r="G111" s="123">
        <v>5</v>
      </c>
      <c r="H111" s="123">
        <v>5</v>
      </c>
      <c r="I111" s="123">
        <v>400</v>
      </c>
      <c r="J111" s="123">
        <v>420</v>
      </c>
      <c r="K111" s="9"/>
      <c r="L111" s="9"/>
      <c r="M111" s="9"/>
    </row>
    <row r="112" spans="2:18" ht="27" customHeight="1" x14ac:dyDescent="0.25">
      <c r="B112" s="111"/>
      <c r="C112" s="188"/>
      <c r="D112" s="188"/>
      <c r="E112" s="64" t="s">
        <v>44</v>
      </c>
      <c r="F112" s="123">
        <v>240</v>
      </c>
      <c r="G112" s="123">
        <v>2</v>
      </c>
      <c r="H112" s="123">
        <v>2</v>
      </c>
      <c r="I112" s="123">
        <v>200</v>
      </c>
      <c r="J112" s="123">
        <v>250</v>
      </c>
      <c r="K112" s="9"/>
      <c r="L112" s="9"/>
      <c r="M112" s="9"/>
    </row>
    <row r="113" spans="2:18" ht="27" customHeight="1" x14ac:dyDescent="0.25">
      <c r="B113" s="111"/>
      <c r="C113" s="108"/>
      <c r="D113" s="185"/>
      <c r="E113" s="64" t="s">
        <v>173</v>
      </c>
      <c r="F113" s="123">
        <v>4</v>
      </c>
      <c r="G113" s="123">
        <v>1</v>
      </c>
      <c r="H113" s="123">
        <v>1</v>
      </c>
      <c r="I113" s="123">
        <v>5</v>
      </c>
      <c r="J113" s="123">
        <v>6</v>
      </c>
      <c r="K113" s="9"/>
      <c r="L113" s="9"/>
      <c r="M113" s="9"/>
    </row>
    <row r="114" spans="2:18" ht="39" customHeight="1" x14ac:dyDescent="0.25">
      <c r="B114" s="42" t="s">
        <v>206</v>
      </c>
      <c r="C114" s="45" t="s">
        <v>68</v>
      </c>
      <c r="D114" s="8"/>
      <c r="E114" s="8"/>
      <c r="F114" s="49"/>
      <c r="G114" s="49"/>
      <c r="H114" s="49"/>
      <c r="I114" s="49"/>
      <c r="J114" s="49"/>
      <c r="K114" s="44">
        <v>300000</v>
      </c>
      <c r="L114" s="44"/>
      <c r="M114" s="44">
        <f>+K114+L114</f>
        <v>300000</v>
      </c>
    </row>
    <row r="115" spans="2:18" ht="34.5" customHeight="1" x14ac:dyDescent="0.25">
      <c r="B115" s="4"/>
      <c r="C115" s="188" t="s">
        <v>15</v>
      </c>
      <c r="D115" s="182" t="s">
        <v>74</v>
      </c>
      <c r="E115" s="64" t="s">
        <v>45</v>
      </c>
      <c r="F115" s="123">
        <v>12</v>
      </c>
      <c r="G115" s="123">
        <v>12</v>
      </c>
      <c r="H115" s="123">
        <v>12</v>
      </c>
      <c r="I115" s="123">
        <v>12</v>
      </c>
      <c r="J115" s="123">
        <v>12</v>
      </c>
      <c r="K115" s="9"/>
      <c r="L115" s="9"/>
      <c r="M115" s="9"/>
    </row>
    <row r="116" spans="2:18" ht="31.5" customHeight="1" x14ac:dyDescent="0.25">
      <c r="B116" s="4"/>
      <c r="C116" s="187"/>
      <c r="D116" s="183"/>
      <c r="E116" s="64" t="s">
        <v>46</v>
      </c>
      <c r="F116" s="123">
        <v>12</v>
      </c>
      <c r="G116" s="123">
        <v>12</v>
      </c>
      <c r="H116" s="123">
        <v>12</v>
      </c>
      <c r="I116" s="123">
        <v>12</v>
      </c>
      <c r="J116" s="123">
        <v>12</v>
      </c>
      <c r="K116" s="9"/>
      <c r="L116" s="9"/>
      <c r="M116" s="9"/>
    </row>
    <row r="117" spans="2:18" ht="47.25" x14ac:dyDescent="0.25">
      <c r="B117" s="42" t="s">
        <v>207</v>
      </c>
      <c r="C117" s="52" t="s">
        <v>47</v>
      </c>
      <c r="D117" s="8"/>
      <c r="E117" s="8"/>
      <c r="F117" s="49"/>
      <c r="G117" s="49"/>
      <c r="H117" s="49"/>
      <c r="I117" s="49"/>
      <c r="J117" s="49"/>
      <c r="K117" s="53"/>
      <c r="L117" s="53">
        <v>600000</v>
      </c>
      <c r="M117" s="53">
        <f>+K117+L117</f>
        <v>600000</v>
      </c>
    </row>
    <row r="118" spans="2:18" ht="30" customHeight="1" x14ac:dyDescent="0.25">
      <c r="B118" s="4"/>
      <c r="C118" s="184" t="s">
        <v>15</v>
      </c>
      <c r="D118" s="189" t="s">
        <v>48</v>
      </c>
      <c r="E118" s="64" t="s">
        <v>51</v>
      </c>
      <c r="F118" s="153">
        <v>50000</v>
      </c>
      <c r="G118" s="153">
        <v>50000</v>
      </c>
      <c r="H118" s="153">
        <v>50000</v>
      </c>
      <c r="I118" s="153">
        <v>40000</v>
      </c>
      <c r="J118" s="153">
        <v>40000</v>
      </c>
      <c r="K118" s="9"/>
      <c r="L118" s="9"/>
      <c r="M118" s="9"/>
    </row>
    <row r="119" spans="2:18" ht="21.75" customHeight="1" x14ac:dyDescent="0.25">
      <c r="B119" s="4"/>
      <c r="C119" s="188"/>
      <c r="D119" s="189"/>
      <c r="E119" s="64" t="s">
        <v>50</v>
      </c>
      <c r="F119" s="153">
        <v>11000</v>
      </c>
      <c r="G119" s="153">
        <v>12000</v>
      </c>
      <c r="H119" s="153">
        <v>12000</v>
      </c>
      <c r="I119" s="153">
        <v>12000</v>
      </c>
      <c r="J119" s="153">
        <v>12000</v>
      </c>
      <c r="K119" s="9"/>
      <c r="L119" s="9"/>
      <c r="M119" s="9"/>
    </row>
    <row r="120" spans="2:18" ht="24.75" customHeight="1" x14ac:dyDescent="0.25">
      <c r="B120" s="4"/>
      <c r="C120" s="188"/>
      <c r="D120" s="189"/>
      <c r="E120" s="64" t="s">
        <v>49</v>
      </c>
      <c r="F120" s="153">
        <v>12000</v>
      </c>
      <c r="G120" s="153">
        <v>15000</v>
      </c>
      <c r="H120" s="153">
        <v>15000</v>
      </c>
      <c r="I120" s="153">
        <v>12000</v>
      </c>
      <c r="J120" s="153">
        <v>12000</v>
      </c>
      <c r="K120" s="9"/>
      <c r="L120" s="9"/>
      <c r="M120" s="9"/>
    </row>
    <row r="121" spans="2:18" ht="24.75" customHeight="1" x14ac:dyDescent="0.25">
      <c r="B121" s="4"/>
      <c r="C121" s="188"/>
      <c r="D121" s="189"/>
      <c r="E121" s="64" t="s">
        <v>193</v>
      </c>
      <c r="F121" s="153">
        <v>30000</v>
      </c>
      <c r="G121" s="153">
        <v>25000</v>
      </c>
      <c r="H121" s="153">
        <v>25000</v>
      </c>
      <c r="I121" s="153">
        <v>25000</v>
      </c>
      <c r="J121" s="153">
        <v>25000</v>
      </c>
      <c r="K121" s="9"/>
      <c r="L121" s="9"/>
      <c r="M121" s="9"/>
    </row>
    <row r="122" spans="2:18" ht="24.75" customHeight="1" x14ac:dyDescent="0.25">
      <c r="B122" s="4"/>
      <c r="C122" s="188"/>
      <c r="D122" s="189" t="s">
        <v>194</v>
      </c>
      <c r="E122" s="64" t="s">
        <v>195</v>
      </c>
      <c r="F122" s="153">
        <v>9000</v>
      </c>
      <c r="G122" s="153">
        <v>10000</v>
      </c>
      <c r="H122" s="153">
        <v>10000</v>
      </c>
      <c r="I122" s="153">
        <v>9000</v>
      </c>
      <c r="J122" s="153">
        <v>9000</v>
      </c>
      <c r="K122" s="9"/>
      <c r="L122" s="9"/>
      <c r="M122" s="9"/>
    </row>
    <row r="123" spans="2:18" ht="24.75" customHeight="1" x14ac:dyDescent="0.25">
      <c r="B123" s="4"/>
      <c r="C123" s="188"/>
      <c r="D123" s="189"/>
      <c r="E123" s="64" t="s">
        <v>196</v>
      </c>
      <c r="F123" s="153">
        <v>1100</v>
      </c>
      <c r="G123" s="153">
        <v>1000</v>
      </c>
      <c r="H123" s="153">
        <v>1000</v>
      </c>
      <c r="I123" s="153">
        <v>1000</v>
      </c>
      <c r="J123" s="153">
        <v>1000</v>
      </c>
      <c r="K123" s="9"/>
      <c r="L123" s="9"/>
      <c r="M123" s="9"/>
    </row>
    <row r="124" spans="2:18" ht="24.75" customHeight="1" x14ac:dyDescent="0.25">
      <c r="B124" s="4"/>
      <c r="C124" s="185"/>
      <c r="D124" s="183"/>
      <c r="E124" s="64" t="s">
        <v>197</v>
      </c>
      <c r="F124" s="153">
        <v>1300</v>
      </c>
      <c r="G124" s="153">
        <v>1500</v>
      </c>
      <c r="H124" s="153">
        <v>1500</v>
      </c>
      <c r="I124" s="153">
        <v>1300</v>
      </c>
      <c r="J124" s="153">
        <v>1300</v>
      </c>
      <c r="K124" s="9"/>
      <c r="L124" s="9"/>
      <c r="M124" s="9"/>
    </row>
    <row r="125" spans="2:18" ht="25.5" customHeight="1" x14ac:dyDescent="0.25">
      <c r="B125" s="42" t="s">
        <v>208</v>
      </c>
      <c r="C125" s="45" t="s">
        <v>69</v>
      </c>
      <c r="D125" s="8"/>
      <c r="E125" s="8"/>
      <c r="F125" s="49"/>
      <c r="G125" s="49"/>
      <c r="H125" s="49"/>
      <c r="I125" s="49"/>
      <c r="J125" s="49"/>
      <c r="K125" s="53">
        <v>16900000</v>
      </c>
      <c r="L125" s="53">
        <v>10000</v>
      </c>
      <c r="M125" s="53">
        <f>+K125+L125</f>
        <v>16910000</v>
      </c>
    </row>
    <row r="126" spans="2:18" ht="36.75" customHeight="1" x14ac:dyDescent="0.25">
      <c r="B126" s="4"/>
      <c r="C126" s="117" t="s">
        <v>15</v>
      </c>
      <c r="D126" s="122" t="s">
        <v>52</v>
      </c>
      <c r="E126" s="60" t="s">
        <v>75</v>
      </c>
      <c r="F126" s="162">
        <v>0.2</v>
      </c>
      <c r="G126" s="162">
        <v>0.13</v>
      </c>
      <c r="H126" s="162">
        <v>1.79</v>
      </c>
      <c r="I126" s="162">
        <v>1.79</v>
      </c>
      <c r="J126" s="162">
        <v>1.79</v>
      </c>
      <c r="R126" s="179"/>
    </row>
    <row r="127" spans="2:18" ht="64.5" customHeight="1" x14ac:dyDescent="0.25">
      <c r="B127" s="42" t="s">
        <v>209</v>
      </c>
      <c r="C127" s="41" t="s">
        <v>231</v>
      </c>
      <c r="D127" s="8"/>
      <c r="E127" s="8"/>
      <c r="F127" s="49"/>
      <c r="G127" s="49"/>
      <c r="H127" s="49"/>
      <c r="I127" s="49"/>
      <c r="J127" s="49"/>
      <c r="K127" s="44">
        <v>5545120.0199999996</v>
      </c>
      <c r="L127" s="44">
        <v>180050000</v>
      </c>
      <c r="M127" s="44">
        <f>+K127+L127</f>
        <v>185595120.02000001</v>
      </c>
      <c r="R127" s="179"/>
    </row>
    <row r="128" spans="2:18" ht="37.5" customHeight="1" x14ac:dyDescent="0.25">
      <c r="B128" s="111"/>
      <c r="C128" s="108" t="s">
        <v>15</v>
      </c>
      <c r="D128" s="64" t="s">
        <v>55</v>
      </c>
      <c r="E128" s="64" t="s">
        <v>183</v>
      </c>
      <c r="F128" s="138">
        <v>20</v>
      </c>
      <c r="G128" s="153">
        <v>10</v>
      </c>
      <c r="H128" s="153">
        <v>10</v>
      </c>
      <c r="I128" s="153">
        <v>10</v>
      </c>
      <c r="J128" s="153">
        <v>10</v>
      </c>
      <c r="K128" s="9"/>
      <c r="L128" s="9"/>
      <c r="M128" s="9"/>
    </row>
    <row r="129" spans="1:21" ht="39.75" customHeight="1" x14ac:dyDescent="0.25">
      <c r="B129" s="42" t="s">
        <v>210</v>
      </c>
      <c r="C129" s="41" t="s">
        <v>59</v>
      </c>
      <c r="D129" s="8"/>
      <c r="E129" s="8"/>
      <c r="F129" s="49"/>
      <c r="G129" s="49"/>
      <c r="H129" s="49"/>
      <c r="I129" s="49"/>
      <c r="J129" s="49"/>
      <c r="K129" s="44">
        <v>200000</v>
      </c>
      <c r="L129" s="44"/>
      <c r="M129" s="44">
        <f>+K129+L129</f>
        <v>200000</v>
      </c>
    </row>
    <row r="130" spans="1:21" ht="34.5" customHeight="1" x14ac:dyDescent="0.25">
      <c r="B130" s="19"/>
      <c r="C130" s="184" t="s">
        <v>15</v>
      </c>
      <c r="D130" s="182" t="s">
        <v>60</v>
      </c>
      <c r="E130" s="95" t="s">
        <v>78</v>
      </c>
      <c r="F130" s="96">
        <v>50</v>
      </c>
      <c r="G130" s="96">
        <v>50</v>
      </c>
      <c r="H130" s="96">
        <v>50</v>
      </c>
      <c r="I130" s="96">
        <v>50</v>
      </c>
      <c r="J130" s="96">
        <v>50</v>
      </c>
      <c r="K130" s="125"/>
      <c r="L130" s="125"/>
      <c r="M130" s="125"/>
    </row>
    <row r="131" spans="1:21" ht="31.5" customHeight="1" x14ac:dyDescent="0.25">
      <c r="B131" s="112"/>
      <c r="C131" s="185"/>
      <c r="D131" s="183"/>
      <c r="E131" s="90" t="s">
        <v>61</v>
      </c>
      <c r="F131" s="94">
        <v>50</v>
      </c>
      <c r="G131" s="94">
        <v>50</v>
      </c>
      <c r="H131" s="94">
        <v>50</v>
      </c>
      <c r="I131" s="94">
        <v>50</v>
      </c>
      <c r="J131" s="94">
        <v>50</v>
      </c>
      <c r="K131" s="131"/>
      <c r="L131" s="131"/>
      <c r="M131" s="131"/>
    </row>
    <row r="132" spans="1:21" ht="36.75" customHeight="1" x14ac:dyDescent="0.25">
      <c r="B132" s="42" t="s">
        <v>211</v>
      </c>
      <c r="C132" s="52" t="s">
        <v>214</v>
      </c>
      <c r="D132" s="8"/>
      <c r="E132" s="8"/>
      <c r="F132" s="49"/>
      <c r="G132" s="49"/>
      <c r="H132" s="49"/>
      <c r="I132" s="49"/>
      <c r="J132" s="49"/>
      <c r="K132" s="54">
        <v>1200000</v>
      </c>
      <c r="L132" s="55"/>
      <c r="M132" s="54">
        <f>SUM(K132:L132)</f>
        <v>1200000</v>
      </c>
    </row>
    <row r="133" spans="1:21" ht="46.5" customHeight="1" x14ac:dyDescent="0.25">
      <c r="B133" s="111"/>
      <c r="C133" s="184" t="s">
        <v>15</v>
      </c>
      <c r="D133" s="182" t="s">
        <v>88</v>
      </c>
      <c r="E133" s="64" t="s">
        <v>89</v>
      </c>
      <c r="F133" s="153">
        <v>10000</v>
      </c>
      <c r="G133" s="153">
        <v>10000</v>
      </c>
      <c r="H133" s="153">
        <v>10000</v>
      </c>
      <c r="I133" s="153">
        <v>10000</v>
      </c>
      <c r="J133" s="153">
        <v>10000</v>
      </c>
      <c r="K133" s="125"/>
      <c r="L133" s="125"/>
      <c r="M133" s="125"/>
    </row>
    <row r="134" spans="1:21" ht="51" customHeight="1" x14ac:dyDescent="0.25">
      <c r="B134" s="112"/>
      <c r="C134" s="185"/>
      <c r="D134" s="183"/>
      <c r="E134" s="90" t="s">
        <v>90</v>
      </c>
      <c r="F134" s="94">
        <v>30</v>
      </c>
      <c r="G134" s="94">
        <v>30</v>
      </c>
      <c r="H134" s="94">
        <v>30</v>
      </c>
      <c r="I134" s="94">
        <v>30</v>
      </c>
      <c r="J134" s="94">
        <v>30</v>
      </c>
      <c r="K134" s="131"/>
      <c r="L134" s="131"/>
      <c r="M134" s="131"/>
    </row>
    <row r="135" spans="1:21" ht="37.5" customHeight="1" x14ac:dyDescent="0.25">
      <c r="B135" s="74" t="s">
        <v>216</v>
      </c>
      <c r="C135" s="75" t="s">
        <v>147</v>
      </c>
      <c r="D135" s="95"/>
      <c r="E135" s="95"/>
      <c r="F135" s="96"/>
      <c r="G135" s="96"/>
      <c r="H135" s="96"/>
      <c r="I135" s="96"/>
      <c r="J135" s="96"/>
      <c r="K135" s="46">
        <v>17500000</v>
      </c>
      <c r="L135" s="46">
        <v>19816273</v>
      </c>
      <c r="M135" s="46">
        <f>+K135+L135</f>
        <v>37316273</v>
      </c>
    </row>
    <row r="136" spans="1:21" ht="37.5" customHeight="1" x14ac:dyDescent="0.25">
      <c r="A136" s="66"/>
      <c r="B136" s="73"/>
      <c r="C136" s="38" t="s">
        <v>15</v>
      </c>
      <c r="D136" s="8" t="s">
        <v>149</v>
      </c>
      <c r="E136" s="8" t="s">
        <v>150</v>
      </c>
      <c r="F136" s="155">
        <v>0.95</v>
      </c>
      <c r="G136" s="155">
        <v>0.05</v>
      </c>
      <c r="H136" s="155">
        <v>4.1500000000000004</v>
      </c>
      <c r="I136" s="155">
        <v>4.1500000000000004</v>
      </c>
      <c r="J136" s="155">
        <v>4.1500000000000004</v>
      </c>
      <c r="K136" s="51"/>
      <c r="L136" s="51"/>
      <c r="M136" s="51"/>
    </row>
    <row r="137" spans="1:21" ht="45" customHeight="1" x14ac:dyDescent="0.25">
      <c r="A137" s="66"/>
      <c r="B137" s="74" t="s">
        <v>232</v>
      </c>
      <c r="C137" s="75" t="s">
        <v>233</v>
      </c>
      <c r="D137" s="95" t="s">
        <v>236</v>
      </c>
      <c r="E137" s="95"/>
      <c r="F137" s="96"/>
      <c r="G137" s="96"/>
      <c r="H137" s="96"/>
      <c r="I137" s="96"/>
      <c r="J137" s="96"/>
      <c r="K137" s="46">
        <v>3000000</v>
      </c>
      <c r="L137" s="46"/>
      <c r="M137" s="46">
        <f>+K137+L137</f>
        <v>3000000</v>
      </c>
      <c r="R137" s="179"/>
    </row>
    <row r="138" spans="1:21" ht="37.5" customHeight="1" x14ac:dyDescent="0.25">
      <c r="A138" s="66"/>
      <c r="B138" s="73"/>
      <c r="C138" s="38" t="s">
        <v>15</v>
      </c>
      <c r="D138" s="8"/>
      <c r="E138" s="8" t="s">
        <v>237</v>
      </c>
      <c r="F138" s="155"/>
      <c r="G138" s="155"/>
      <c r="H138" s="155">
        <v>0.56000000000000005</v>
      </c>
      <c r="I138" s="155">
        <v>0.56000000000000005</v>
      </c>
      <c r="J138" s="155">
        <v>0.56000000000000005</v>
      </c>
      <c r="K138" s="51"/>
      <c r="L138" s="51"/>
      <c r="M138" s="51"/>
      <c r="R138" s="179"/>
    </row>
    <row r="139" spans="1:21" ht="39.75" customHeight="1" x14ac:dyDescent="0.25">
      <c r="A139" s="66"/>
      <c r="B139" s="74" t="s">
        <v>245</v>
      </c>
      <c r="C139" s="99" t="s">
        <v>246</v>
      </c>
      <c r="D139" s="95"/>
      <c r="E139" s="95"/>
      <c r="F139" s="96"/>
      <c r="G139" s="96"/>
      <c r="H139" s="96"/>
      <c r="I139" s="96"/>
      <c r="J139" s="96"/>
      <c r="K139" s="46">
        <v>2000000</v>
      </c>
      <c r="L139" s="46"/>
      <c r="M139" s="46">
        <f>+K139+L139</f>
        <v>2000000</v>
      </c>
    </row>
    <row r="140" spans="1:21" ht="63" customHeight="1" x14ac:dyDescent="0.25">
      <c r="A140" s="66"/>
      <c r="B140" s="73"/>
      <c r="C140" s="38" t="s">
        <v>15</v>
      </c>
      <c r="D140" s="95" t="s">
        <v>247</v>
      </c>
      <c r="E140" s="95" t="s">
        <v>82</v>
      </c>
      <c r="F140" s="155"/>
      <c r="G140" s="156"/>
      <c r="H140" s="156" t="s">
        <v>248</v>
      </c>
      <c r="I140" s="156" t="s">
        <v>248</v>
      </c>
      <c r="J140" s="156" t="s">
        <v>248</v>
      </c>
      <c r="K140" s="51"/>
      <c r="L140" s="51"/>
      <c r="M140" s="51"/>
      <c r="R140" s="66"/>
      <c r="S140" s="66"/>
      <c r="T140" s="66"/>
      <c r="U140" s="66"/>
    </row>
    <row r="141" spans="1:21" ht="66.75" customHeight="1" x14ac:dyDescent="0.25">
      <c r="A141" s="66"/>
      <c r="B141" s="178">
        <v>4011</v>
      </c>
      <c r="C141" s="99" t="s">
        <v>266</v>
      </c>
      <c r="D141" s="166"/>
      <c r="E141" s="166"/>
      <c r="F141" s="96"/>
      <c r="G141" s="96"/>
      <c r="H141" s="96"/>
      <c r="I141" s="96"/>
      <c r="J141" s="96"/>
      <c r="K141" s="46">
        <v>300000</v>
      </c>
      <c r="L141" s="46"/>
      <c r="M141" s="46">
        <f>+K141+L141</f>
        <v>300000</v>
      </c>
      <c r="R141" s="177"/>
      <c r="S141" s="177"/>
      <c r="T141" s="66"/>
      <c r="U141" s="66"/>
    </row>
    <row r="142" spans="1:21" ht="54.75" customHeight="1" x14ac:dyDescent="0.25">
      <c r="A142" s="66"/>
      <c r="B142" s="73"/>
      <c r="C142" s="38" t="s">
        <v>15</v>
      </c>
      <c r="D142" s="166" t="s">
        <v>268</v>
      </c>
      <c r="E142" s="166" t="s">
        <v>82</v>
      </c>
      <c r="F142" s="155"/>
      <c r="G142" s="156"/>
      <c r="H142" s="156" t="s">
        <v>248</v>
      </c>
      <c r="I142" s="156" t="s">
        <v>248</v>
      </c>
      <c r="J142" s="156" t="s">
        <v>248</v>
      </c>
      <c r="K142" s="51"/>
      <c r="L142" s="51"/>
      <c r="M142" s="51"/>
      <c r="R142" s="177"/>
      <c r="S142" s="177"/>
      <c r="T142" s="66"/>
      <c r="U142" s="66"/>
    </row>
    <row r="143" spans="1:21" ht="39.75" customHeight="1" x14ac:dyDescent="0.25">
      <c r="A143" s="66"/>
      <c r="B143" s="178">
        <v>4012</v>
      </c>
      <c r="C143" s="99" t="s">
        <v>267</v>
      </c>
      <c r="D143" s="166"/>
      <c r="E143" s="166"/>
      <c r="F143" s="96"/>
      <c r="G143" s="96"/>
      <c r="H143" s="96"/>
      <c r="I143" s="96"/>
      <c r="J143" s="96"/>
      <c r="K143" s="46">
        <v>500000</v>
      </c>
      <c r="L143" s="46"/>
      <c r="M143" s="46">
        <f>+K143+L143</f>
        <v>500000</v>
      </c>
      <c r="R143" s="177"/>
      <c r="S143" s="177"/>
      <c r="T143" s="66"/>
      <c r="U143" s="66"/>
    </row>
    <row r="144" spans="1:21" ht="41.25" customHeight="1" x14ac:dyDescent="0.25">
      <c r="A144" s="66"/>
      <c r="B144" s="73"/>
      <c r="C144" s="38" t="s">
        <v>15</v>
      </c>
      <c r="D144" s="166" t="s">
        <v>269</v>
      </c>
      <c r="E144" s="166" t="s">
        <v>82</v>
      </c>
      <c r="F144" s="155"/>
      <c r="G144" s="156"/>
      <c r="H144" s="156" t="s">
        <v>248</v>
      </c>
      <c r="I144" s="156" t="s">
        <v>248</v>
      </c>
      <c r="J144" s="156" t="s">
        <v>248</v>
      </c>
      <c r="K144" s="51"/>
      <c r="L144" s="51"/>
      <c r="M144" s="51"/>
      <c r="R144" s="177"/>
      <c r="S144" s="177"/>
      <c r="T144" s="66"/>
      <c r="U144" s="66"/>
    </row>
    <row r="145" spans="2:19" ht="39.75" customHeight="1" x14ac:dyDescent="0.25">
      <c r="B145" s="42" t="s">
        <v>212</v>
      </c>
      <c r="C145" s="45" t="s">
        <v>234</v>
      </c>
      <c r="D145" s="8"/>
      <c r="E145" s="8"/>
      <c r="F145" s="49"/>
      <c r="G145" s="49"/>
      <c r="H145" s="49"/>
      <c r="I145" s="49"/>
      <c r="J145" s="49"/>
      <c r="K145" s="44">
        <v>100000</v>
      </c>
      <c r="L145" s="44"/>
      <c r="M145" s="44">
        <f>+K145+L145</f>
        <v>100000</v>
      </c>
      <c r="R145" s="180"/>
      <c r="S145" s="177"/>
    </row>
    <row r="146" spans="2:19" ht="33.75" customHeight="1" x14ac:dyDescent="0.25">
      <c r="B146" s="4"/>
      <c r="C146" s="117" t="s">
        <v>15</v>
      </c>
      <c r="D146" s="122" t="s">
        <v>53</v>
      </c>
      <c r="E146" s="60" t="s">
        <v>54</v>
      </c>
      <c r="F146" s="163">
        <v>1.39</v>
      </c>
      <c r="G146" s="163">
        <v>0.65</v>
      </c>
      <c r="H146" s="163">
        <v>0.02</v>
      </c>
      <c r="I146" s="163">
        <v>0.02</v>
      </c>
      <c r="J146" s="163">
        <v>0.02</v>
      </c>
      <c r="R146" s="180"/>
      <c r="S146" s="177"/>
    </row>
    <row r="147" spans="2:19" ht="37.5" customHeight="1" x14ac:dyDescent="0.25">
      <c r="B147" s="42" t="s">
        <v>213</v>
      </c>
      <c r="C147" s="41" t="s">
        <v>235</v>
      </c>
      <c r="D147" s="97"/>
      <c r="E147" s="97"/>
      <c r="F147" s="98"/>
      <c r="G147" s="98"/>
      <c r="H147" s="98"/>
      <c r="I147" s="98"/>
      <c r="J147" s="98"/>
      <c r="K147" s="48">
        <v>2000000</v>
      </c>
      <c r="L147" s="48">
        <v>500000</v>
      </c>
      <c r="M147" s="48">
        <f>+K147+L147</f>
        <v>2500000</v>
      </c>
      <c r="R147" s="181"/>
      <c r="S147" s="66"/>
    </row>
    <row r="148" spans="2:19" ht="34.5" customHeight="1" x14ac:dyDescent="0.25">
      <c r="B148" s="4"/>
      <c r="C148" s="117" t="s">
        <v>15</v>
      </c>
      <c r="D148" s="122" t="s">
        <v>76</v>
      </c>
      <c r="E148" s="60" t="s">
        <v>77</v>
      </c>
      <c r="F148" s="162">
        <v>0.96</v>
      </c>
      <c r="G148" s="162">
        <v>0.73</v>
      </c>
      <c r="H148" s="162">
        <v>0.28000000000000003</v>
      </c>
      <c r="I148" s="162">
        <v>0.28000000000000003</v>
      </c>
      <c r="J148" s="162">
        <v>0.28000000000000003</v>
      </c>
      <c r="R148" s="5"/>
    </row>
    <row r="149" spans="2:19" ht="37.5" customHeight="1" x14ac:dyDescent="0.25">
      <c r="B149" s="42" t="s">
        <v>215</v>
      </c>
      <c r="C149" s="45" t="s">
        <v>148</v>
      </c>
      <c r="D149" s="8"/>
      <c r="E149" s="8"/>
      <c r="F149" s="49"/>
      <c r="G149" s="49"/>
      <c r="H149" s="49"/>
      <c r="I149" s="49"/>
      <c r="J149" s="49"/>
      <c r="K149" s="44">
        <v>50100000</v>
      </c>
      <c r="L149" s="44">
        <v>5494000</v>
      </c>
      <c r="M149" s="44">
        <f>+K149+L149</f>
        <v>55594000</v>
      </c>
    </row>
    <row r="150" spans="2:19" ht="37.5" customHeight="1" thickBot="1" x14ac:dyDescent="0.3">
      <c r="B150" s="6"/>
      <c r="C150" s="13" t="s">
        <v>15</v>
      </c>
      <c r="D150" s="148" t="s">
        <v>145</v>
      </c>
      <c r="E150" s="148" t="s">
        <v>146</v>
      </c>
      <c r="F150" s="164">
        <v>9.8000000000000007</v>
      </c>
      <c r="G150" s="164">
        <v>2.82</v>
      </c>
      <c r="H150" s="164">
        <v>5.36</v>
      </c>
      <c r="I150" s="164">
        <v>5.36</v>
      </c>
      <c r="J150" s="164">
        <v>5.36</v>
      </c>
      <c r="K150" s="165"/>
      <c r="L150" s="165"/>
      <c r="M150" s="165"/>
    </row>
    <row r="151" spans="2:19" ht="33" thickTop="1" thickBot="1" x14ac:dyDescent="0.3">
      <c r="B151" s="29" t="s">
        <v>117</v>
      </c>
      <c r="C151" s="28" t="s">
        <v>116</v>
      </c>
      <c r="D151" s="28"/>
      <c r="E151" s="28"/>
      <c r="F151" s="39"/>
      <c r="G151" s="39"/>
      <c r="H151" s="39"/>
      <c r="I151" s="39"/>
      <c r="J151" s="62"/>
      <c r="K151" s="31">
        <f>K153+K156+K159+K163</f>
        <v>50289000</v>
      </c>
      <c r="L151" s="31"/>
      <c r="M151" s="31">
        <f>+K151+L151</f>
        <v>50289000</v>
      </c>
    </row>
    <row r="152" spans="2:19" ht="54.75" customHeight="1" thickTop="1" x14ac:dyDescent="0.25">
      <c r="B152" s="78"/>
      <c r="C152" s="79"/>
      <c r="D152" s="79" t="s">
        <v>138</v>
      </c>
      <c r="E152" s="79" t="s">
        <v>181</v>
      </c>
      <c r="F152" s="106">
        <v>200</v>
      </c>
      <c r="G152" s="106">
        <v>260</v>
      </c>
      <c r="H152" s="106">
        <v>250</v>
      </c>
      <c r="I152" s="106">
        <v>250</v>
      </c>
      <c r="J152" s="106">
        <v>260</v>
      </c>
      <c r="K152" s="86"/>
      <c r="L152" s="86"/>
      <c r="M152" s="86"/>
    </row>
    <row r="153" spans="2:19" ht="47.25" customHeight="1" x14ac:dyDescent="0.25">
      <c r="B153" s="70" t="s">
        <v>8</v>
      </c>
      <c r="C153" s="71" t="s">
        <v>118</v>
      </c>
      <c r="D153" s="90"/>
      <c r="E153" s="90"/>
      <c r="F153" s="94"/>
      <c r="G153" s="94"/>
      <c r="H153" s="94"/>
      <c r="I153" s="94"/>
      <c r="J153" s="94"/>
      <c r="K153" s="72">
        <v>14294000</v>
      </c>
      <c r="L153" s="72"/>
      <c r="M153" s="72">
        <f>+K153+L153</f>
        <v>14294000</v>
      </c>
    </row>
    <row r="154" spans="2:19" ht="22.5" customHeight="1" x14ac:dyDescent="0.25">
      <c r="B154" s="4"/>
      <c r="C154" s="187" t="s">
        <v>35</v>
      </c>
      <c r="D154" s="189" t="s">
        <v>119</v>
      </c>
      <c r="E154" s="60" t="s">
        <v>120</v>
      </c>
      <c r="F154" s="126">
        <v>10</v>
      </c>
      <c r="G154" s="126">
        <v>10</v>
      </c>
      <c r="H154" s="126">
        <v>10</v>
      </c>
      <c r="I154" s="126">
        <v>10</v>
      </c>
      <c r="J154" s="126">
        <v>10</v>
      </c>
    </row>
    <row r="155" spans="2:19" ht="17.25" customHeight="1" x14ac:dyDescent="0.25">
      <c r="B155" s="4"/>
      <c r="C155" s="185"/>
      <c r="D155" s="183"/>
      <c r="E155" s="90" t="s">
        <v>121</v>
      </c>
      <c r="F155" s="157" t="s">
        <v>174</v>
      </c>
      <c r="G155" s="157" t="s">
        <v>174</v>
      </c>
      <c r="H155" s="157" t="s">
        <v>174</v>
      </c>
      <c r="I155" s="157" t="s">
        <v>174</v>
      </c>
      <c r="J155" s="157" t="s">
        <v>174</v>
      </c>
      <c r="K155" s="131"/>
      <c r="L155" s="131"/>
      <c r="M155" s="131"/>
    </row>
    <row r="156" spans="2:19" ht="40.5" customHeight="1" x14ac:dyDescent="0.25">
      <c r="B156" s="16" t="s">
        <v>9</v>
      </c>
      <c r="C156" s="15" t="s">
        <v>122</v>
      </c>
      <c r="D156" s="8"/>
      <c r="E156" s="8"/>
      <c r="F156" s="49"/>
      <c r="G156" s="49"/>
      <c r="H156" s="49"/>
      <c r="I156" s="49"/>
      <c r="J156" s="49"/>
      <c r="K156" s="18">
        <v>34945000</v>
      </c>
      <c r="L156" s="18"/>
      <c r="M156" s="18">
        <f>+K156+L156</f>
        <v>34945000</v>
      </c>
      <c r="O156" s="179"/>
    </row>
    <row r="157" spans="2:19" ht="22.5" customHeight="1" x14ac:dyDescent="0.25">
      <c r="B157" s="4"/>
      <c r="C157" s="184" t="s">
        <v>36</v>
      </c>
      <c r="D157" s="182" t="s">
        <v>123</v>
      </c>
      <c r="E157" s="95" t="s">
        <v>124</v>
      </c>
      <c r="F157" s="96">
        <v>45</v>
      </c>
      <c r="G157" s="96">
        <v>45</v>
      </c>
      <c r="H157" s="96">
        <v>45</v>
      </c>
      <c r="I157" s="96">
        <v>45</v>
      </c>
      <c r="J157" s="96">
        <v>45</v>
      </c>
      <c r="K157" s="125"/>
      <c r="L157" s="125"/>
      <c r="M157" s="125"/>
      <c r="O157" s="179"/>
    </row>
    <row r="158" spans="2:19" ht="29.25" customHeight="1" x14ac:dyDescent="0.25">
      <c r="B158" s="4"/>
      <c r="C158" s="185"/>
      <c r="D158" s="183"/>
      <c r="E158" s="90" t="s">
        <v>121</v>
      </c>
      <c r="F158" s="157" t="s">
        <v>198</v>
      </c>
      <c r="G158" s="157" t="s">
        <v>200</v>
      </c>
      <c r="H158" s="157" t="s">
        <v>230</v>
      </c>
      <c r="I158" s="157" t="s">
        <v>200</v>
      </c>
      <c r="J158" s="157" t="s">
        <v>230</v>
      </c>
      <c r="K158" s="131"/>
      <c r="L158" s="131"/>
      <c r="M158" s="131"/>
      <c r="O158" s="179"/>
    </row>
    <row r="159" spans="2:19" ht="34.5" customHeight="1" x14ac:dyDescent="0.25">
      <c r="B159" s="43" t="s">
        <v>205</v>
      </c>
      <c r="C159" s="45" t="s">
        <v>67</v>
      </c>
      <c r="D159" s="8"/>
      <c r="E159" s="8"/>
      <c r="F159" s="49"/>
      <c r="G159" s="49"/>
      <c r="H159" s="49"/>
      <c r="I159" s="49"/>
      <c r="J159" s="49"/>
      <c r="K159" s="44">
        <v>1000000</v>
      </c>
      <c r="L159" s="44"/>
      <c r="M159" s="44">
        <f>+K159+L159</f>
        <v>1000000</v>
      </c>
    </row>
    <row r="160" spans="2:19" ht="27.75" customHeight="1" x14ac:dyDescent="0.25">
      <c r="B160" s="12"/>
      <c r="C160" s="184" t="s">
        <v>85</v>
      </c>
      <c r="D160" s="182" t="s">
        <v>139</v>
      </c>
      <c r="E160" s="64" t="s">
        <v>40</v>
      </c>
      <c r="F160" s="123">
        <v>1</v>
      </c>
      <c r="G160" s="123">
        <v>1</v>
      </c>
      <c r="H160" s="123">
        <v>1</v>
      </c>
      <c r="I160" s="123">
        <v>1</v>
      </c>
      <c r="J160" s="123">
        <v>1</v>
      </c>
      <c r="K160" s="9"/>
      <c r="L160" s="9"/>
      <c r="M160" s="9"/>
    </row>
    <row r="161" spans="1:13" ht="20.25" customHeight="1" x14ac:dyDescent="0.25">
      <c r="B161" s="111"/>
      <c r="C161" s="188"/>
      <c r="D161" s="183"/>
      <c r="E161" s="90" t="s">
        <v>41</v>
      </c>
      <c r="F161" s="94">
        <v>800</v>
      </c>
      <c r="G161" s="94">
        <v>800</v>
      </c>
      <c r="H161" s="94">
        <v>800</v>
      </c>
      <c r="I161" s="94">
        <v>800</v>
      </c>
      <c r="J161" s="94">
        <v>800</v>
      </c>
      <c r="K161" s="131"/>
      <c r="L161" s="131"/>
      <c r="M161" s="131"/>
    </row>
    <row r="162" spans="1:13" ht="55.5" customHeight="1" x14ac:dyDescent="0.25">
      <c r="B162" s="111"/>
      <c r="C162" s="185"/>
      <c r="D162" s="64" t="s">
        <v>72</v>
      </c>
      <c r="E162" s="64" t="s">
        <v>73</v>
      </c>
      <c r="F162" s="123">
        <v>8</v>
      </c>
      <c r="G162" s="123">
        <v>8</v>
      </c>
      <c r="H162" s="123">
        <v>8</v>
      </c>
      <c r="I162" s="123">
        <v>8</v>
      </c>
      <c r="J162" s="123">
        <v>8</v>
      </c>
      <c r="K162" s="9"/>
      <c r="L162" s="9"/>
      <c r="M162" s="9"/>
    </row>
    <row r="163" spans="1:13" ht="38.25" customHeight="1" x14ac:dyDescent="0.25">
      <c r="B163" s="43" t="s">
        <v>206</v>
      </c>
      <c r="C163" s="47" t="s">
        <v>62</v>
      </c>
      <c r="D163" s="8"/>
      <c r="E163" s="8"/>
      <c r="F163" s="49"/>
      <c r="G163" s="49"/>
      <c r="H163" s="49"/>
      <c r="I163" s="49"/>
      <c r="J163" s="49"/>
      <c r="K163" s="44">
        <v>50000</v>
      </c>
      <c r="L163" s="44"/>
      <c r="M163" s="44">
        <f>+K163+L163</f>
        <v>50000</v>
      </c>
    </row>
    <row r="164" spans="1:13" ht="39" customHeight="1" x14ac:dyDescent="0.25">
      <c r="A164" s="66"/>
      <c r="B164" s="111"/>
      <c r="C164" s="184" t="s">
        <v>86</v>
      </c>
      <c r="D164" s="182" t="s">
        <v>56</v>
      </c>
      <c r="E164" s="64" t="s">
        <v>58</v>
      </c>
      <c r="F164" s="123">
        <v>10</v>
      </c>
      <c r="G164" s="123">
        <v>10</v>
      </c>
      <c r="H164" s="123">
        <v>10</v>
      </c>
      <c r="I164" s="123">
        <v>10</v>
      </c>
      <c r="J164" s="123">
        <v>10</v>
      </c>
      <c r="K164" s="9"/>
      <c r="L164" s="9"/>
      <c r="M164" s="9"/>
    </row>
    <row r="165" spans="1:13" ht="36" customHeight="1" thickBot="1" x14ac:dyDescent="0.3">
      <c r="A165" s="66"/>
      <c r="B165" s="57"/>
      <c r="C165" s="190"/>
      <c r="D165" s="186"/>
      <c r="E165" s="104" t="s">
        <v>57</v>
      </c>
      <c r="F165" s="105">
        <v>150</v>
      </c>
      <c r="G165" s="105">
        <v>150</v>
      </c>
      <c r="H165" s="105">
        <v>150</v>
      </c>
      <c r="I165" s="105">
        <v>150</v>
      </c>
      <c r="J165" s="105">
        <v>150</v>
      </c>
      <c r="K165" s="58"/>
      <c r="L165" s="58"/>
      <c r="M165" s="58"/>
    </row>
    <row r="166" spans="1:13" ht="33" thickTop="1" thickBot="1" x14ac:dyDescent="0.3">
      <c r="A166" s="66"/>
      <c r="B166" s="29" t="s">
        <v>249</v>
      </c>
      <c r="C166" s="28" t="s">
        <v>250</v>
      </c>
      <c r="D166" s="28"/>
      <c r="E166" s="28"/>
      <c r="F166" s="39"/>
      <c r="G166" s="39"/>
      <c r="H166" s="39"/>
      <c r="I166" s="39"/>
      <c r="J166" s="62"/>
      <c r="K166" s="31">
        <f>K168</f>
        <v>500000</v>
      </c>
      <c r="L166" s="31">
        <f>L168</f>
        <v>500000</v>
      </c>
      <c r="M166" s="31">
        <f>+K166+L166</f>
        <v>1000000</v>
      </c>
    </row>
    <row r="167" spans="1:13" ht="84.75" customHeight="1" thickTop="1" x14ac:dyDescent="0.25">
      <c r="A167" s="66"/>
      <c r="B167" s="78"/>
      <c r="C167" s="79"/>
      <c r="D167" s="79" t="s">
        <v>252</v>
      </c>
      <c r="E167" s="79" t="s">
        <v>253</v>
      </c>
      <c r="F167" s="106"/>
      <c r="G167" s="106"/>
      <c r="H167" s="106">
        <v>1</v>
      </c>
      <c r="I167" s="106">
        <v>1</v>
      </c>
      <c r="J167" s="106">
        <v>1</v>
      </c>
      <c r="K167" s="86"/>
      <c r="L167" s="86"/>
      <c r="M167" s="86"/>
    </row>
    <row r="168" spans="1:13" ht="41.25" customHeight="1" x14ac:dyDescent="0.25">
      <c r="A168" s="66"/>
      <c r="B168" s="43" t="s">
        <v>205</v>
      </c>
      <c r="C168" s="45" t="s">
        <v>251</v>
      </c>
      <c r="D168" s="8"/>
      <c r="E168" s="8"/>
      <c r="F168" s="49"/>
      <c r="G168" s="49"/>
      <c r="H168" s="49"/>
      <c r="I168" s="49"/>
      <c r="J168" s="49"/>
      <c r="K168" s="44">
        <v>500000</v>
      </c>
      <c r="L168" s="44">
        <v>500000</v>
      </c>
      <c r="M168" s="44">
        <f>+K168+L168</f>
        <v>1000000</v>
      </c>
    </row>
    <row r="169" spans="1:13" ht="125.25" customHeight="1" thickBot="1" x14ac:dyDescent="0.3">
      <c r="A169" s="66"/>
      <c r="B169" s="57"/>
      <c r="C169" s="13" t="s">
        <v>15</v>
      </c>
      <c r="D169" s="104" t="s">
        <v>254</v>
      </c>
      <c r="E169" s="104" t="s">
        <v>255</v>
      </c>
      <c r="F169" s="105"/>
      <c r="G169" s="105"/>
      <c r="H169" s="105">
        <v>1</v>
      </c>
      <c r="I169" s="105">
        <v>1</v>
      </c>
      <c r="J169" s="105">
        <v>1</v>
      </c>
      <c r="K169" s="58"/>
      <c r="L169" s="58"/>
      <c r="M169" s="58"/>
    </row>
    <row r="170" spans="1:13" ht="42" customHeight="1" thickTop="1" thickBot="1" x14ac:dyDescent="0.3">
      <c r="A170" s="66"/>
      <c r="B170" s="37"/>
      <c r="C170" s="80" t="s">
        <v>14</v>
      </c>
      <c r="D170" s="29"/>
      <c r="E170" s="29"/>
      <c r="F170" s="30"/>
      <c r="G170" s="30"/>
      <c r="H170" s="30"/>
      <c r="I170" s="30"/>
      <c r="J170" s="63"/>
      <c r="K170" s="31">
        <f>K9+K17+K40+K59+K78+K96+K151+K5+K166</f>
        <v>762133007</v>
      </c>
      <c r="L170" s="31">
        <f>L9+L17+L40+L59+L78+L96+L151+L5+L166</f>
        <v>262697683.61000001</v>
      </c>
      <c r="M170" s="31">
        <f>+K170+L170</f>
        <v>1024830690.61</v>
      </c>
    </row>
    <row r="171" spans="1:13" ht="16.5" thickTop="1" x14ac:dyDescent="0.25"/>
  </sheetData>
  <mergeCells count="62">
    <mergeCell ref="D15:D16"/>
    <mergeCell ref="C74:C75"/>
    <mergeCell ref="D74:D75"/>
    <mergeCell ref="D65:D66"/>
    <mergeCell ref="C70:C72"/>
    <mergeCell ref="C65:C66"/>
    <mergeCell ref="D70:D72"/>
    <mergeCell ref="D57:D58"/>
    <mergeCell ref="B60:B63"/>
    <mergeCell ref="B2:C2"/>
    <mergeCell ref="D2:D3"/>
    <mergeCell ref="D18:D21"/>
    <mergeCell ref="C30:C31"/>
    <mergeCell ref="C25:C26"/>
    <mergeCell ref="D25:D26"/>
    <mergeCell ref="C10:C11"/>
    <mergeCell ref="D41:D42"/>
    <mergeCell ref="C44:C49"/>
    <mergeCell ref="D60:D62"/>
    <mergeCell ref="D44:D49"/>
    <mergeCell ref="C60:C63"/>
    <mergeCell ref="C37:C39"/>
    <mergeCell ref="D37:D38"/>
    <mergeCell ref="C15:C16"/>
    <mergeCell ref="D122:D124"/>
    <mergeCell ref="D79:D80"/>
    <mergeCell ref="D86:D88"/>
    <mergeCell ref="C79:C81"/>
    <mergeCell ref="C86:C88"/>
    <mergeCell ref="D115:D116"/>
    <mergeCell ref="C90:C91"/>
    <mergeCell ref="D90:D91"/>
    <mergeCell ref="D111:D113"/>
    <mergeCell ref="D101:D103"/>
    <mergeCell ref="C101:C103"/>
    <mergeCell ref="D83:D84"/>
    <mergeCell ref="C83:C84"/>
    <mergeCell ref="M2:M3"/>
    <mergeCell ref="E2:E3"/>
    <mergeCell ref="F2:F3"/>
    <mergeCell ref="G2:G3"/>
    <mergeCell ref="H2:H3"/>
    <mergeCell ref="I2:I3"/>
    <mergeCell ref="K2:K3"/>
    <mergeCell ref="L2:L3"/>
    <mergeCell ref="J2:J3"/>
    <mergeCell ref="D157:D158"/>
    <mergeCell ref="C157:C158"/>
    <mergeCell ref="D164:D165"/>
    <mergeCell ref="D160:D161"/>
    <mergeCell ref="C111:C112"/>
    <mergeCell ref="C154:C155"/>
    <mergeCell ref="D154:D155"/>
    <mergeCell ref="C160:C162"/>
    <mergeCell ref="C164:C165"/>
    <mergeCell ref="C133:C134"/>
    <mergeCell ref="D133:D134"/>
    <mergeCell ref="C130:C131"/>
    <mergeCell ref="D130:D131"/>
    <mergeCell ref="C115:C116"/>
    <mergeCell ref="D118:D121"/>
    <mergeCell ref="C118:C124"/>
  </mergeCells>
  <pageMargins left="0" right="0" top="0" bottom="0" header="0" footer="0"/>
  <pageSetup paperSize="9" scale="50" orientation="landscape" horizontalDpi="4294967294" verticalDpi="4294967294"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Ciljevi i indikatori</vt:lpstr>
      <vt:lpstr>'Ciljevi i indikatori'!Print_Titles</vt:lpstr>
    </vt:vector>
  </TitlesOfParts>
  <Company>GO Zemun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milivojevicv</dc:creator>
  <cp:lastModifiedBy>Dusica Kosutic</cp:lastModifiedBy>
  <cp:lastPrinted>2022-02-24T12:53:28Z</cp:lastPrinted>
  <dcterms:created xsi:type="dcterms:W3CDTF">2014-12-20T11:13:38Z</dcterms:created>
  <dcterms:modified xsi:type="dcterms:W3CDTF">2022-02-24T12:53:36Z</dcterms:modified>
</cp:coreProperties>
</file>