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SIJE\BUDZETSKA 2019. GODINA\Rebalans I\Za Skupstinu\"/>
    </mc:Choice>
  </mc:AlternateContent>
  <bookViews>
    <workbookView xWindow="120" yWindow="90" windowWidth="19035" windowHeight="11250"/>
  </bookViews>
  <sheets>
    <sheet name="Ciljevi i indikatori" sheetId="1" r:id="rId1"/>
  </sheets>
  <definedNames>
    <definedName name="_xlnm.Print_Titles" localSheetId="0">'Ciljevi i indikatori'!$1:$4</definedName>
  </definedNames>
  <calcPr calcId="152511"/>
</workbook>
</file>

<file path=xl/calcChain.xml><?xml version="1.0" encoding="utf-8"?>
<calcChain xmlns="http://schemas.openxmlformats.org/spreadsheetml/2006/main">
  <c r="L92" i="1" l="1"/>
  <c r="K92" i="1"/>
  <c r="L79" i="1" l="1"/>
  <c r="K79" i="1"/>
  <c r="L62" i="1" l="1"/>
  <c r="K62" i="1"/>
  <c r="M76" i="1" l="1"/>
  <c r="L45" i="1" l="1"/>
  <c r="L20" i="1"/>
  <c r="K20" i="1"/>
  <c r="M41" i="1"/>
  <c r="K142" i="1" l="1"/>
  <c r="M126" i="1" l="1"/>
  <c r="K45" i="1" l="1"/>
  <c r="M9" i="1" l="1"/>
  <c r="L6" i="1"/>
  <c r="K6" i="1"/>
  <c r="M18" i="1"/>
  <c r="M27" i="1" l="1"/>
  <c r="M15" i="1"/>
  <c r="M72" i="1" l="1"/>
  <c r="M60" i="1" l="1"/>
  <c r="M45" i="1" l="1"/>
  <c r="M87" i="1"/>
  <c r="M83" i="1"/>
  <c r="M90" i="1"/>
  <c r="M58" i="1"/>
  <c r="M11" i="1" l="1"/>
  <c r="M140" i="1" l="1"/>
  <c r="M138" i="1"/>
  <c r="M49" i="1"/>
  <c r="M107" i="1"/>
  <c r="M105" i="1"/>
  <c r="M147" i="1" l="1"/>
  <c r="L142" i="1"/>
  <c r="M144" i="1" l="1"/>
  <c r="K157" i="1"/>
  <c r="M135" i="1"/>
  <c r="M103" i="1" l="1"/>
  <c r="M96" i="1"/>
  <c r="M132" i="1" l="1"/>
  <c r="M154" i="1"/>
  <c r="M130" i="1"/>
  <c r="M128" i="1"/>
  <c r="M124" i="1"/>
  <c r="M113" i="1"/>
  <c r="M109" i="1"/>
  <c r="M150" i="1"/>
  <c r="M94" i="1"/>
  <c r="M70" i="1"/>
  <c r="M37" i="1"/>
  <c r="M34" i="1"/>
  <c r="M32" i="1"/>
  <c r="M25" i="1"/>
  <c r="M79" i="1" l="1"/>
  <c r="L157" i="1"/>
  <c r="M56" i="1"/>
  <c r="M29" i="1"/>
  <c r="M67" i="1"/>
  <c r="M116" i="1"/>
  <c r="M100" i="1"/>
  <c r="M39" i="1"/>
  <c r="M6" i="1"/>
  <c r="M142" i="1" l="1"/>
  <c r="M20" i="1"/>
  <c r="M62" i="1"/>
  <c r="M92" i="1"/>
  <c r="M157" i="1" l="1"/>
</calcChain>
</file>

<file path=xl/sharedStrings.xml><?xml version="1.0" encoding="utf-8"?>
<sst xmlns="http://schemas.openxmlformats.org/spreadsheetml/2006/main" count="329" uniqueCount="254">
  <si>
    <t>ПРОГРАМ / Програмска активност и пројекат</t>
  </si>
  <si>
    <t>ЦИЉ</t>
  </si>
  <si>
    <t>ИНДИКАТОР</t>
  </si>
  <si>
    <t>Извор 01</t>
  </si>
  <si>
    <t>Остали извори</t>
  </si>
  <si>
    <t>Сви извори</t>
  </si>
  <si>
    <t xml:space="preserve">Шифра </t>
  </si>
  <si>
    <t>Назив</t>
  </si>
  <si>
    <t>0001</t>
  </si>
  <si>
    <t>0002</t>
  </si>
  <si>
    <t>1003</t>
  </si>
  <si>
    <t>1001</t>
  </si>
  <si>
    <t>1002</t>
  </si>
  <si>
    <t>1005</t>
  </si>
  <si>
    <t>1006</t>
  </si>
  <si>
    <t>1007</t>
  </si>
  <si>
    <t>1008</t>
  </si>
  <si>
    <t>1010</t>
  </si>
  <si>
    <t>1012</t>
  </si>
  <si>
    <t>0004</t>
  </si>
  <si>
    <t>1004</t>
  </si>
  <si>
    <t>2002</t>
  </si>
  <si>
    <t>0901</t>
  </si>
  <si>
    <t>1201</t>
  </si>
  <si>
    <t>1301</t>
  </si>
  <si>
    <t>0602</t>
  </si>
  <si>
    <t xml:space="preserve">1. Заштита имовинских права и интереса  града/општине  </t>
  </si>
  <si>
    <t>0006</t>
  </si>
  <si>
    <t>УКУПНО  ПРОГРАМИ</t>
  </si>
  <si>
    <t>2. Број пропагандног материјала</t>
  </si>
  <si>
    <t>Туристчки центар Земун</t>
  </si>
  <si>
    <t>1. Број догађаја / сајмова</t>
  </si>
  <si>
    <r>
      <rPr>
        <b/>
        <sz val="12"/>
        <rFont val="Arial Narrow"/>
        <family val="2"/>
      </rPr>
      <t>Пројекат:</t>
    </r>
    <r>
      <rPr>
        <sz val="12"/>
        <rFont val="Arial Narrow"/>
        <family val="2"/>
      </rPr>
      <t xml:space="preserve">  Промоција туризма</t>
    </r>
  </si>
  <si>
    <t>Управа</t>
  </si>
  <si>
    <t>1. Број објекатака/школа за децу са посебним потребама</t>
  </si>
  <si>
    <r>
      <t xml:space="preserve">Пројекат: </t>
    </r>
    <r>
      <rPr>
        <sz val="12"/>
        <color theme="1"/>
        <rFont val="Arial Narrow"/>
        <family val="2"/>
      </rPr>
      <t>Одржавање ( осим капиталног) основних школа</t>
    </r>
  </si>
  <si>
    <t>1. Превести децу и ученике од куће до школе и назад</t>
  </si>
  <si>
    <t>1. Проценат буџета за текуће поправке школа</t>
  </si>
  <si>
    <t>1. Број линија</t>
  </si>
  <si>
    <t xml:space="preserve">2. Број корисника </t>
  </si>
  <si>
    <t>2. Број награђених ученика који су освојили награде на републичким и међународним такмичењима</t>
  </si>
  <si>
    <t>1. Подстицај деце за постизање што бољих резултата</t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</si>
  <si>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>:   Превоз ученика на републичка и међународна такмичења</t>
    </r>
  </si>
  <si>
    <t>1. Подстицај деце за унапређење знања и нивоа постигнућа ученика</t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</si>
  <si>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>:  Заштита и безбедност деце</t>
    </r>
  </si>
  <si>
    <t>2. Едукација и унапређење безбедности деце у  саобраћају</t>
  </si>
  <si>
    <t>1. Број школа у којима је спроведена едукација</t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</si>
  <si>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>:  Светосавско звонце</t>
    </r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</si>
  <si>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>:   Одржавање ( осим капиталног ) дечјих вртића</t>
    </r>
  </si>
  <si>
    <t>1. Проценат буџета за текуће поправке</t>
  </si>
  <si>
    <t>1. Побољшање услова боравка деце у предшколским установама</t>
  </si>
  <si>
    <t>1. Број грађана / ки корисника мера материјалне подршке обезбеђених средствима локалног буџета</t>
  </si>
  <si>
    <t>1. Промоција културног идентитета Земуна</t>
  </si>
  <si>
    <t>1. Подстицање развоју културе</t>
  </si>
  <si>
    <t xml:space="preserve">Скупштина ГО Земун </t>
  </si>
  <si>
    <t>Председник и Веће ГО Земун</t>
  </si>
  <si>
    <t>1. Обезбеђено задовољавање потреба и инереса локалног становништва деловањем месних заједница</t>
  </si>
  <si>
    <r>
      <rPr>
        <b/>
        <sz val="12"/>
        <color theme="1"/>
        <rFont val="Arial Narrow"/>
        <family val="2"/>
      </rPr>
      <t>Програмска активност:</t>
    </r>
    <r>
      <rPr>
        <sz val="12"/>
        <color theme="1"/>
        <rFont val="Arial Narrow"/>
        <family val="2"/>
      </rPr>
      <t xml:space="preserve"> Функционисање локалне самоуправе и градских општина</t>
    </r>
  </si>
  <si>
    <r>
      <rPr>
        <b/>
        <sz val="12"/>
        <color theme="1"/>
        <rFont val="Arial Narrow"/>
        <family val="2"/>
      </rPr>
      <t>Програмска активност</t>
    </r>
    <r>
      <rPr>
        <sz val="12"/>
        <color theme="1"/>
        <rFont val="Arial Narrow"/>
        <family val="2"/>
      </rPr>
      <t xml:space="preserve"> Општинско  правобранилаштво</t>
    </r>
  </si>
  <si>
    <t xml:space="preserve"> Општинско правобранилаштво</t>
  </si>
  <si>
    <t>0009</t>
  </si>
  <si>
    <t>1. Заједничка литургија и литија са грађанима</t>
  </si>
  <si>
    <t>2. Учешће већег броја грађана Земуна</t>
  </si>
  <si>
    <t>1. Неговање традиционалних вредности и очување духовне културе наслеђа</t>
  </si>
  <si>
    <t>1. Број позваних грађана на свечани обред налагања бадњака</t>
  </si>
  <si>
    <t>2. Број пријављених пливача за Богојављенски крст</t>
  </si>
  <si>
    <t>1. Додела награде најбољем полицајцу</t>
  </si>
  <si>
    <t>2. Додела награде најбољем  ватрогасцу</t>
  </si>
  <si>
    <r>
      <t xml:space="preserve">Пројекат: </t>
    </r>
    <r>
      <rPr>
        <sz val="12"/>
        <color theme="1"/>
        <rFont val="Arial Narrow"/>
        <family val="2"/>
      </rPr>
      <t>Финансирање рада Одсека за лична стања грађана, вођење матичних књига и изборна права</t>
    </r>
  </si>
  <si>
    <t>1. Задовољавање потреба грађана из области личних стања грађана</t>
  </si>
  <si>
    <t>3. Број издатих извода из МКУ</t>
  </si>
  <si>
    <t>2. Број издатих извода из МКВ</t>
  </si>
  <si>
    <t>1. Број издатих извода из МКР</t>
  </si>
  <si>
    <t>1. Последице ванредних ситуација сведених на најмању меру</t>
  </si>
  <si>
    <t>1. Очување вредности објеката</t>
  </si>
  <si>
    <t>1. Проценат буџета за изградњу и одржавање објеката</t>
  </si>
  <si>
    <r>
      <rPr>
        <b/>
        <sz val="12"/>
        <color theme="1"/>
        <rFont val="Arial Narrow"/>
        <family val="2"/>
      </rPr>
      <t>Пројекат:</t>
    </r>
    <r>
      <rPr>
        <sz val="12"/>
        <color theme="1"/>
        <rFont val="Arial Narrow"/>
        <family val="2"/>
      </rPr>
      <t xml:space="preserve">  Набавка и одржавање опреме и набавка нематеријалне имовине</t>
    </r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</si>
  <si>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>:  Одржавање сеоских, пољских и других некатегорисаних путева и одржавање путних прелаза на железници</t>
    </r>
  </si>
  <si>
    <t>1. Уређени сеоски, пољски и други некатегорисани путеви</t>
  </si>
  <si>
    <t>1. Унапређење сарадње са збратимљеним градовима ради стварања бољег пословног окружења у општини</t>
  </si>
  <si>
    <t>2. Број учесника</t>
  </si>
  <si>
    <t xml:space="preserve">1. Број манифестација у којима учествује ГО </t>
  </si>
  <si>
    <r>
      <rPr>
        <b/>
        <sz val="12"/>
        <color theme="1"/>
        <rFont val="Arial Narrow"/>
        <family val="2"/>
      </rPr>
      <t xml:space="preserve">Пројекат: </t>
    </r>
    <r>
      <rPr>
        <sz val="12"/>
        <color theme="1"/>
        <rFont val="Arial Narrow"/>
        <family val="2"/>
      </rPr>
      <t>Најлепши Божићни излог и најлепша цветна алеја</t>
    </r>
  </si>
  <si>
    <t>1. Подизање свести грађана о заштити животне средине и побољшању услова живљења</t>
  </si>
  <si>
    <t>2. Број пријављених учесника за најлепшу цветну алеју</t>
  </si>
  <si>
    <r>
      <t xml:space="preserve">Пројекат: </t>
    </r>
    <r>
      <rPr>
        <sz val="12"/>
        <rFont val="Arial Narrow"/>
        <family val="2"/>
      </rPr>
      <t xml:space="preserve">Међународна и међуопштинска сарадња </t>
    </r>
  </si>
  <si>
    <r>
      <rPr>
        <b/>
        <sz val="12"/>
        <color theme="1"/>
        <rFont val="Arial Narrow"/>
        <family val="2"/>
      </rPr>
      <t xml:space="preserve">Програм 14: </t>
    </r>
    <r>
      <rPr>
        <sz val="12"/>
        <color theme="1"/>
        <rFont val="Arial Narrow"/>
        <family val="2"/>
      </rPr>
      <t xml:space="preserve"> РАЗВОЈ СПОРТА И ОМЛАДИНЕ</t>
    </r>
  </si>
  <si>
    <r>
      <t xml:space="preserve">Програм 4: </t>
    </r>
    <r>
      <rPr>
        <sz val="12"/>
        <color theme="1"/>
        <rFont val="Arial Narrow"/>
        <family val="2"/>
      </rPr>
      <t>РАЗВОЈ ТУРИЗМА</t>
    </r>
  </si>
  <si>
    <r>
      <rPr>
        <b/>
        <sz val="12"/>
        <color theme="1"/>
        <rFont val="Arial Narrow"/>
        <family val="2"/>
      </rPr>
      <t xml:space="preserve">Проjeкат: </t>
    </r>
    <r>
      <rPr>
        <sz val="12"/>
        <color theme="1"/>
        <rFont val="Arial Narrow"/>
        <family val="2"/>
      </rPr>
      <t xml:space="preserve">Сталне манифестације </t>
    </r>
  </si>
  <si>
    <r>
      <rPr>
        <b/>
        <sz val="12"/>
        <color theme="1"/>
        <rFont val="Arial Narrow"/>
        <family val="2"/>
      </rPr>
      <t>Пројекат:</t>
    </r>
    <r>
      <rPr>
        <sz val="12"/>
        <color theme="1"/>
        <rFont val="Arial Narrow"/>
        <family val="2"/>
      </rPr>
      <t xml:space="preserve"> Обележавање верских празника Бадњи дан и Богојављење</t>
    </r>
  </si>
  <si>
    <r>
      <t xml:space="preserve">Пројекат: </t>
    </r>
    <r>
      <rPr>
        <sz val="12"/>
        <color theme="1"/>
        <rFont val="Arial Narrow"/>
        <family val="2"/>
      </rPr>
      <t>Дан општине  и општинска слава Крстовдан</t>
    </r>
  </si>
  <si>
    <r>
      <t xml:space="preserve">Пројекат: </t>
    </r>
    <r>
      <rPr>
        <sz val="12"/>
        <color theme="1"/>
        <rFont val="Arial Narrow"/>
        <family val="2"/>
      </rPr>
      <t>Награда</t>
    </r>
    <r>
      <rPr>
        <b/>
        <sz val="12"/>
        <color theme="1"/>
        <rFont val="Arial Narrow"/>
        <family val="2"/>
      </rPr>
      <t xml:space="preserve"> "</t>
    </r>
    <r>
      <rPr>
        <sz val="12"/>
        <color theme="1"/>
        <rFont val="Arial Narrow"/>
        <family val="2"/>
      </rPr>
      <t>Полицајац и ватрогасац месеца"</t>
    </r>
  </si>
  <si>
    <r>
      <t xml:space="preserve">Пројекат:  </t>
    </r>
    <r>
      <rPr>
        <sz val="12"/>
        <color theme="1"/>
        <rFont val="Arial Narrow"/>
        <family val="2"/>
      </rPr>
      <t>Ванредне ситуације</t>
    </r>
  </si>
  <si>
    <t>1. Повећање доступности и приступачности основног образовања кроз обезбеђење адекватног смештаја и услова за децу са посебним потребама</t>
  </si>
  <si>
    <t>1.Побољшање услова за боравак деце у школским установама</t>
  </si>
  <si>
    <t>1. Број плаћених трошкова превоза у односу на број поднетих захтева школа за превоз ученика</t>
  </si>
  <si>
    <t>1. Повећање безбедности деце у и за  време остваривања образовно васпитног рада</t>
  </si>
  <si>
    <t>2. Промоција научног и културног стваралаштва и привредног и друштвеног развоја</t>
  </si>
  <si>
    <t>1. Додела јавних признања</t>
  </si>
  <si>
    <t>1. Награђивање најбољих радника  у државним органима</t>
  </si>
  <si>
    <t>1. Проценат буџета за отклањање последица</t>
  </si>
  <si>
    <r>
      <t xml:space="preserve">Пројекат: </t>
    </r>
    <r>
      <rPr>
        <sz val="12"/>
        <color theme="1"/>
        <rFont val="Arial Narrow"/>
        <family val="2"/>
      </rPr>
      <t>Изградња и одржавање објеката на којима ГО  има право коришћења</t>
    </r>
  </si>
  <si>
    <t>1. Побољшање услова рада органа ГО Земун</t>
  </si>
  <si>
    <t>1. Проценат буџета за одржавање и набавку опреме и нематеријалне имовине</t>
  </si>
  <si>
    <t>1. Број пријављених учесника за најлепши Божићни излог</t>
  </si>
  <si>
    <t>1. Адекватна промоција туристичке понуде општине</t>
  </si>
  <si>
    <r>
      <t xml:space="preserve">Пројекат: </t>
    </r>
    <r>
      <rPr>
        <sz val="12"/>
        <color theme="1"/>
        <rFont val="Arial Narrow"/>
        <family val="2"/>
      </rPr>
      <t>Смештај и исхрана деце и ученика са сметњама у развоју</t>
    </r>
  </si>
  <si>
    <t>1. Очување традиционалних вредности и историјског наслеђа језика, писма и идентитета српског народа</t>
  </si>
  <si>
    <t>1. Број школа  којима се часопис испоручује у односу на укупан број школа на територији општине</t>
  </si>
  <si>
    <t>1. Број објављених конкурса ГО Земун</t>
  </si>
  <si>
    <t>Управа ГО Земун</t>
  </si>
  <si>
    <t>Управа-Месне заједнице</t>
  </si>
  <si>
    <t xml:space="preserve">Скупштина </t>
  </si>
  <si>
    <t>Скупштина</t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</si>
  <si>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>:   Превоз деце и њихових пратилаца ради похађања предшколског програма на удаљености  већој од 2км и ученика ОШ на удаљености већој од 4км од седишта школе и децe са сметњама у развоју без обзира на удаљеност места становања од школе</t>
    </r>
  </si>
  <si>
    <t>1014</t>
  </si>
  <si>
    <t>1.Унапређење квалитета живота грађана Земуна и оживљавање активности привредних субјеката који послују на територији градске општине Земун, институција из области културе и уметности и спортских организација.</t>
  </si>
  <si>
    <t>1.Број издатих персонализованих картица</t>
  </si>
  <si>
    <t>2. Број привредних субјеката институција у области културе и уметности и спортских организација</t>
  </si>
  <si>
    <t>Стварање услова за развој спортско рекреативних активности</t>
  </si>
  <si>
    <r>
      <rPr>
        <b/>
        <sz val="12"/>
        <color theme="1"/>
        <rFont val="Arial Narrow"/>
        <family val="2"/>
      </rPr>
      <t xml:space="preserve">Програм 9: </t>
    </r>
    <r>
      <rPr>
        <sz val="12"/>
        <color theme="1"/>
        <rFont val="Arial Narrow"/>
        <family val="2"/>
      </rPr>
      <t>ОСНОВНО ОБРАЗОВАЊЕ И ВАСПИТАЊЕ</t>
    </r>
  </si>
  <si>
    <t xml:space="preserve">1. Потпуни обухват основним образовањем и васпитањем </t>
  </si>
  <si>
    <t>1. Обухват деце основним образовањем ( расположиво према полу)</t>
  </si>
  <si>
    <r>
      <rPr>
        <b/>
        <sz val="12"/>
        <rFont val="Arial Narrow"/>
        <family val="2"/>
      </rPr>
      <t xml:space="preserve">Програм 11: </t>
    </r>
    <r>
      <rPr>
        <sz val="12"/>
        <rFont val="Arial Narrow"/>
        <family val="2"/>
      </rPr>
      <t>СОЦИЈАЛНА И ДЕЧИЈА ЗАШТИТА</t>
    </r>
  </si>
  <si>
    <t>1. Повећање доступности права и услуга социјалне заштите</t>
  </si>
  <si>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 xml:space="preserve">.Подстицање развоја културе </t>
    </r>
  </si>
  <si>
    <t>3. Укупан број чланова удружења грађана из области културе</t>
  </si>
  <si>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>. Обезбеђење услова за бављење спортом свих грађана и грађанки града/општине</t>
    </r>
  </si>
  <si>
    <t>1. Број спортских организација преко којих се остварује јавни интерес у области спорта</t>
  </si>
  <si>
    <t>2. Број спроведених акција, програма и пројеката који подржавају активно и рекреативно бављење спортом</t>
  </si>
  <si>
    <t>2. 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тичу младих</t>
  </si>
  <si>
    <t>1. % укључених младих у омладинске програме / пројекте у односу на укупан број младих у локалној заједници</t>
  </si>
  <si>
    <r>
      <rPr>
        <b/>
        <sz val="12"/>
        <color theme="1"/>
        <rFont val="Arial Narrow"/>
        <family val="2"/>
      </rPr>
      <t>Програмска активност</t>
    </r>
    <r>
      <rPr>
        <sz val="12"/>
        <color theme="1"/>
        <rFont val="Arial Narrow"/>
        <family val="2"/>
      </rPr>
      <t xml:space="preserve"> : Подршка предшколском и школском спорту</t>
    </r>
  </si>
  <si>
    <t xml:space="preserve">1. Унапређење предшколског и школског спорта </t>
  </si>
  <si>
    <t xml:space="preserve">1. Број програма којима се реализују активности школског спорта </t>
  </si>
  <si>
    <t>2.Проценат деце која су укључена у школска такмичења у односу на укупан број деце</t>
  </si>
  <si>
    <t>3. Број деце укључен у спортске активности у односу на укупан број школске деце</t>
  </si>
  <si>
    <t>0005</t>
  </si>
  <si>
    <r>
      <rPr>
        <b/>
        <sz val="12"/>
        <color theme="1"/>
        <rFont val="Arial Narrow"/>
        <family val="2"/>
      </rPr>
      <t>Програмска активност</t>
    </r>
    <r>
      <rPr>
        <sz val="12"/>
        <color theme="1"/>
        <rFont val="Arial Narrow"/>
        <family val="2"/>
      </rPr>
      <t xml:space="preserve"> : Спровођење омладинске политике</t>
    </r>
  </si>
  <si>
    <t>1. Подршка активном укључивању младих у различите друштвене активности</t>
  </si>
  <si>
    <t>1. Број младих корисника услуга мера омладинске политике</t>
  </si>
  <si>
    <t>2. Број младих жена корисника услуга</t>
  </si>
  <si>
    <r>
      <t xml:space="preserve">Пројекат: </t>
    </r>
    <r>
      <rPr>
        <sz val="12"/>
        <color theme="1"/>
        <rFont val="Arial Narrow"/>
        <family val="2"/>
      </rPr>
      <t>Учешће у изградњи, опремању и одржавању спортских објеката</t>
    </r>
  </si>
  <si>
    <r>
      <rPr>
        <b/>
        <sz val="12"/>
        <color theme="1"/>
        <rFont val="Arial Narrow"/>
        <family val="2"/>
      </rPr>
      <t>Програм 15</t>
    </r>
    <r>
      <rPr>
        <sz val="12"/>
        <color theme="1"/>
        <rFont val="Arial Narrow"/>
        <family val="2"/>
      </rPr>
      <t>:  ОПШТЕ УСЛУГЕ ЛОКАЛНЕ САМОУПРАВЕ</t>
    </r>
  </si>
  <si>
    <r>
      <rPr>
        <b/>
        <sz val="12"/>
        <color theme="1"/>
        <rFont val="Arial Narrow"/>
        <family val="2"/>
      </rPr>
      <t>Програм 16</t>
    </r>
    <r>
      <rPr>
        <sz val="12"/>
        <color theme="1"/>
        <rFont val="Arial Narrow"/>
        <family val="2"/>
      </rPr>
      <t>:  ПОЛИТИЧКИ СИСТЕМ ЛОКАЛНЕ САМОУПРАВЕ</t>
    </r>
  </si>
  <si>
    <t>2101</t>
  </si>
  <si>
    <r>
      <rPr>
        <b/>
        <sz val="12"/>
        <color theme="1"/>
        <rFont val="Arial Narrow"/>
        <family val="2"/>
      </rPr>
      <t>Програмска активност:</t>
    </r>
    <r>
      <rPr>
        <sz val="12"/>
        <color theme="1"/>
        <rFont val="Arial Narrow"/>
        <family val="2"/>
      </rPr>
      <t xml:space="preserve"> Функционисање скупштине</t>
    </r>
  </si>
  <si>
    <t>1. Функционисање локалне скупштине</t>
  </si>
  <si>
    <t>1. Број седница скупштине</t>
  </si>
  <si>
    <t>2. Број усвојених аката</t>
  </si>
  <si>
    <r>
      <rPr>
        <b/>
        <sz val="12"/>
        <color theme="1"/>
        <rFont val="Arial Narrow"/>
        <family val="2"/>
      </rPr>
      <t>Програмска активност:</t>
    </r>
    <r>
      <rPr>
        <sz val="12"/>
        <color theme="1"/>
        <rFont val="Arial Narrow"/>
        <family val="2"/>
      </rPr>
      <t xml:space="preserve"> Функционисање извршних органа</t>
    </r>
  </si>
  <si>
    <t>1. Функционисање извршних органа</t>
  </si>
  <si>
    <t>1. Број седница извршних органа</t>
  </si>
  <si>
    <r>
      <rPr>
        <b/>
        <sz val="12"/>
        <color theme="1"/>
        <rFont val="Arial Narrow"/>
        <family val="2"/>
      </rPr>
      <t>1</t>
    </r>
    <r>
      <rPr>
        <sz val="12"/>
        <color theme="1"/>
        <rFont val="Arial Narrow"/>
        <family val="2"/>
      </rPr>
      <t>. Одрживо управно и финансијско функционисање града/општине у складу са надлежностима и пословима локалне самоуправе</t>
    </r>
  </si>
  <si>
    <t>1. Број решених предмета у односу на укупан број предмета на годишњем нивоу</t>
  </si>
  <si>
    <r>
      <rPr>
        <b/>
        <sz val="12"/>
        <color theme="1"/>
        <rFont val="Arial Narrow"/>
        <family val="2"/>
      </rPr>
      <t xml:space="preserve">Програмска активност:  </t>
    </r>
    <r>
      <rPr>
        <sz val="12"/>
        <color theme="1"/>
        <rFont val="Arial Narrow"/>
        <family val="2"/>
      </rPr>
      <t>Инспекцијски послови</t>
    </r>
  </si>
  <si>
    <t>1. Квалитетно обављање инспекцијских послова</t>
  </si>
  <si>
    <t>1. Број решених предмета грађана у односу на број примљених предмета</t>
  </si>
  <si>
    <r>
      <t xml:space="preserve">Програмска активност: </t>
    </r>
    <r>
      <rPr>
        <sz val="12"/>
        <color theme="1"/>
        <rFont val="Arial Narrow"/>
        <family val="2"/>
      </rPr>
      <t>Текућа буџетска резерва</t>
    </r>
  </si>
  <si>
    <t>0010</t>
  </si>
  <si>
    <r>
      <t xml:space="preserve">Програмска активност: </t>
    </r>
    <r>
      <rPr>
        <sz val="12"/>
        <color theme="1"/>
        <rFont val="Arial Narrow"/>
        <family val="2"/>
      </rPr>
      <t>Стална буџетска резерва</t>
    </r>
  </si>
  <si>
    <t>1. Постојање интернет стране општине, број посета интернет стране и редовно обезбеђивање информација на интернет страни</t>
  </si>
  <si>
    <t>2. Број издатих билтена општине (штампани и електронски)</t>
  </si>
  <si>
    <t>3. Број конференција за штампу и других информативних скупова</t>
  </si>
  <si>
    <r>
      <t xml:space="preserve">Програмска активност: </t>
    </r>
    <r>
      <rPr>
        <sz val="12"/>
        <color theme="1"/>
        <rFont val="Arial Narrow"/>
        <family val="2"/>
      </rPr>
      <t>Функционисање месних заједница</t>
    </r>
  </si>
  <si>
    <r>
      <t>Пројекат:</t>
    </r>
    <r>
      <rPr>
        <sz val="12"/>
        <color theme="1"/>
        <rFont val="Arial Narrow"/>
        <family val="2"/>
      </rPr>
      <t xml:space="preserve"> Канцеларија за локални и економски развој</t>
    </r>
  </si>
  <si>
    <t>2. Број натписа у медијима</t>
  </si>
  <si>
    <t>1. Број одржаних сталних манифестација од значаја за општину Земун</t>
  </si>
  <si>
    <t>1.Ефикасно и ефективно функционисање органа политичког система локалне самоуправе</t>
  </si>
  <si>
    <t>1. Очување историјског наслеђа и традиционалих верских вредности</t>
  </si>
  <si>
    <t>1.Проценат буџета града/општине који се користе за трошкове и планове рада/ програме месних заједница</t>
  </si>
  <si>
    <t>2.Степен остварења финансијских планова месних заједница</t>
  </si>
  <si>
    <t>3.Степен остварења планова рада/ програма месних заједница</t>
  </si>
  <si>
    <t>1. Број корисника једнократне новчане помоћи у односу на укупан број грађана</t>
  </si>
  <si>
    <t>4000/4300</t>
  </si>
  <si>
    <t>1. Број постојећих објеката</t>
  </si>
  <si>
    <t>1016</t>
  </si>
  <si>
    <t>1.Побољшање услова живота и рада у ГО Земун</t>
  </si>
  <si>
    <t>1. Проценат буџета за улагање у развој заједнице</t>
  </si>
  <si>
    <t>1017</t>
  </si>
  <si>
    <r>
      <t xml:space="preserve">Пројекат: </t>
    </r>
    <r>
      <rPr>
        <sz val="12"/>
        <color theme="1"/>
        <rFont val="Arial Narrow"/>
        <family val="2"/>
      </rPr>
      <t>Заштита животне средине</t>
    </r>
  </si>
  <si>
    <r>
      <t xml:space="preserve">Пројекат: </t>
    </r>
    <r>
      <rPr>
        <sz val="12"/>
        <color theme="1"/>
        <rFont val="Arial Narrow"/>
        <family val="2"/>
      </rPr>
      <t>Развој заједнице</t>
    </r>
  </si>
  <si>
    <t>1.Заштита животне средине</t>
  </si>
  <si>
    <t>1. Проценат буџета за улагање у заштиту животне средине</t>
  </si>
  <si>
    <t>1.Унапређење положаја грађана који припадају угроженим групама обезбеђивањем мера материјалне подршке</t>
  </si>
  <si>
    <r>
      <rPr>
        <b/>
        <sz val="12"/>
        <color rgb="FF000000"/>
        <rFont val="Arial Narrow"/>
        <family val="2"/>
      </rPr>
      <t>Пројекат</t>
    </r>
    <r>
      <rPr>
        <sz val="12"/>
        <color rgb="FF000000"/>
        <rFont val="Arial Narrow"/>
        <family val="2"/>
      </rPr>
      <t xml:space="preserve"> : Пројекти по конкурсу у области социјалне заштите</t>
    </r>
  </si>
  <si>
    <t>Циљана вредност 2020. години</t>
  </si>
  <si>
    <t>1. Унапеђење заштите сиромашних</t>
  </si>
  <si>
    <t>1. Побољшање социјално економских услова живота грађана</t>
  </si>
  <si>
    <t>Број јавних конкурса у односу на претходни период</t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</si>
  <si>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 xml:space="preserve"> : Фонд "Мале Милице Ракић из Батајнице"</t>
    </r>
  </si>
  <si>
    <t>1. Помоћ посебно осетљивим групама у заједници</t>
  </si>
  <si>
    <t>1. Број корисника</t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</si>
  <si>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 xml:space="preserve"> : Новогодишња честитка прворођеној девојчици и прворођеном дечаку</t>
    </r>
  </si>
  <si>
    <t>1. Подстицање рађања уручењем новогодишње новчане честитке мајци прворођене девојчице и прворођеног дечака</t>
  </si>
  <si>
    <t>1. Број уручених честитки</t>
  </si>
  <si>
    <r>
      <rPr>
        <b/>
        <sz val="12"/>
        <color theme="1"/>
        <rFont val="Arial Narrow"/>
        <family val="2"/>
      </rPr>
      <t xml:space="preserve">Програм 13: </t>
    </r>
    <r>
      <rPr>
        <sz val="12"/>
        <color theme="1"/>
        <rFont val="Arial Narrow"/>
        <family val="2"/>
      </rPr>
      <t xml:space="preserve"> РАЗВОЈ КУЛТУРЕ И ИНФОРМИСАЊА</t>
    </r>
  </si>
  <si>
    <t>1. Унапређење јавног информисања од локалног значаја</t>
  </si>
  <si>
    <t>1. Функционисање управе</t>
  </si>
  <si>
    <t>180</t>
  </si>
  <si>
    <t>1. Број објеката у које је уведен видео надзор и одржавање конективности видео надзора</t>
  </si>
  <si>
    <t>2. Број корисница једнократне новчане помоћи у односу на укупан број грађана</t>
  </si>
  <si>
    <t>1. Број грађана - корисника других мера материјалне подршке (нпр. набавка огрева и сл.) у односу на укупан број грађана</t>
  </si>
  <si>
    <t>2. Број грађанки - корисница других мера материјалне подршке (нпр. набавка огрева и сл.) у односу на укупан број грађана</t>
  </si>
  <si>
    <t>2</t>
  </si>
  <si>
    <t>1. Број грађана у граду/општини у односу на укупан број установа културе</t>
  </si>
  <si>
    <t>2. Укупан број посетилаца на свим културним догађајима који су одржани</t>
  </si>
  <si>
    <t>0.011</t>
  </si>
  <si>
    <t>3990/4200</t>
  </si>
  <si>
    <t>3. Број пријављених пливачица за Богојављенски крст</t>
  </si>
  <si>
    <t>70</t>
  </si>
  <si>
    <r>
      <rPr>
        <b/>
        <sz val="12"/>
        <color theme="1"/>
        <rFont val="Arial Narrow"/>
        <family val="2"/>
      </rPr>
      <t>Програмска активност</t>
    </r>
    <r>
      <rPr>
        <sz val="12"/>
        <color theme="1"/>
        <rFont val="Arial Narrow"/>
        <family val="2"/>
      </rPr>
      <t xml:space="preserve"> : Управљање развојем туризма</t>
    </r>
  </si>
  <si>
    <t>1.Повећање квалитета туристичке понуде и услуге</t>
  </si>
  <si>
    <t>Туристичко - културни центар Земун ГО Земун</t>
  </si>
  <si>
    <r>
      <t xml:space="preserve">Пројекат: </t>
    </r>
    <r>
      <rPr>
        <sz val="12"/>
        <color theme="1"/>
        <rFont val="Arial Narrow"/>
        <family val="2"/>
      </rPr>
      <t>Туристичко културне манифестације</t>
    </r>
  </si>
  <si>
    <t>1. Унапређење и промоција  туристичко - културне  понуде града/ општине кроз организацију и реализацију туристичо - културних манифестација</t>
  </si>
  <si>
    <t>1.Усвојеност и испуњење циљева који се односи на  промоцију и развој туризма на територији ГО Земун</t>
  </si>
  <si>
    <t>1. Усвојен Програм рада Туристичко-културног центра ГО Земун</t>
  </si>
  <si>
    <t>2. Повећање препознатљивости туристичко-културне  понуде општине</t>
  </si>
  <si>
    <t xml:space="preserve">1. Број сајмова </t>
  </si>
  <si>
    <t>1.Проценат буџета који се користи за реализацију програма развоја туризма</t>
  </si>
  <si>
    <t>1. Број донетих аката органа и служби града/општине</t>
  </si>
  <si>
    <t>Проценат буџета који се издваја за реконструкцију</t>
  </si>
  <si>
    <t>1.Број остварених услуга градске/општинске управе (укупан број предмета који су у току, број решења, дозвола, потврда и других докумената издатих физичким и правним лицима)</t>
  </si>
  <si>
    <t>2. Број правних мишљења која су дата органима  града/општине, стручним службама и другим правним лицима чија имовинска и друга права заступа</t>
  </si>
  <si>
    <t>1. Број км уређених путева</t>
  </si>
  <si>
    <r>
      <rPr>
        <b/>
        <sz val="12"/>
        <color theme="1"/>
        <rFont val="Arial Narrow"/>
        <family val="2"/>
      </rPr>
      <t>Програмска активност</t>
    </r>
    <r>
      <rPr>
        <sz val="12"/>
        <color theme="1"/>
        <rFont val="Arial Narrow"/>
        <family val="2"/>
      </rPr>
      <t xml:space="preserve"> : Јекнократне помоћи и други облици помоћи</t>
    </r>
  </si>
  <si>
    <r>
      <t xml:space="preserve">Пројекат: </t>
    </r>
    <r>
      <rPr>
        <sz val="12"/>
        <color theme="1"/>
        <rFont val="Arial Narrow"/>
        <family val="2"/>
      </rPr>
      <t xml:space="preserve"> Реконструкција и рестаурација Земунске тврђаве</t>
    </r>
  </si>
  <si>
    <t xml:space="preserve">Вредност у базној 2017. години </t>
  </si>
  <si>
    <t>Очекивана вредност у 2018. години</t>
  </si>
  <si>
    <t>Циљана вредност у  2019. години</t>
  </si>
  <si>
    <t>Циљана вредност 2021. години</t>
  </si>
  <si>
    <t>1009</t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</si>
  <si>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>:   Награђивање ученика, наставника и професора</t>
    </r>
  </si>
  <si>
    <t>1. Број награђених ученика - носилаца дипломе "Вук Караџић"</t>
  </si>
  <si>
    <t>1. Подстицај наставника и професора за постизање што бољих резултата</t>
  </si>
  <si>
    <t>1. Број награђених наставника и професора чији су ученици на републичким и међународним такмичењима освојили награде</t>
  </si>
  <si>
    <t>1. Број примерака локалних штампаних медија кји доприносе остваривању општег интереса у области јавног информисања</t>
  </si>
  <si>
    <t>2. Остваривање јавног интереса из области информисања</t>
  </si>
  <si>
    <r>
      <rPr>
        <b/>
        <sz val="12"/>
        <color theme="1"/>
        <rFont val="Arial Narrow"/>
        <family val="2"/>
      </rPr>
      <t xml:space="preserve">Проjeкат: </t>
    </r>
    <r>
      <rPr>
        <sz val="12"/>
        <color theme="1"/>
        <rFont val="Arial Narrow"/>
        <family val="2"/>
      </rPr>
      <t>Сталне манифестације од значаја за ГО Земун</t>
    </r>
  </si>
  <si>
    <t>Управа - Туристичко културни центар Земун</t>
  </si>
  <si>
    <t>4800/5000</t>
  </si>
  <si>
    <t>5000/5500</t>
  </si>
  <si>
    <t>5500/6000</t>
  </si>
  <si>
    <t>4. Број издатих уверења о држављанству</t>
  </si>
  <si>
    <t>2. Вођење управног поступка у области личних стања грађана</t>
  </si>
  <si>
    <t>1. Број уписа у матичне књиге</t>
  </si>
  <si>
    <t>2. Број обављених венчања</t>
  </si>
  <si>
    <t>3. Број управних предмета</t>
  </si>
  <si>
    <t>220</t>
  </si>
  <si>
    <t>250</t>
  </si>
  <si>
    <t>270</t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</si>
  <si>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>: Пројекти по конкурсу у области културе</t>
    </r>
  </si>
  <si>
    <r>
      <rPr>
        <b/>
        <sz val="12"/>
        <color theme="1"/>
        <rFont val="Arial Narrow"/>
        <family val="2"/>
      </rPr>
      <t>Пројекат</t>
    </r>
    <r>
      <rPr>
        <sz val="12"/>
        <color theme="1"/>
        <rFont val="Arial Narrow"/>
        <family val="2"/>
      </rPr>
      <t>: Информисање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</si>
</sst>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.00_);_(* \(#,##0.00\);_(* \-??_);_(@_)"/>
    <numFmt numFmtId="167" formatCode="_-* #,##0.00\ _d_i_n_._-;\-* #,##0.00\ _d_i_n_._-;_-* &quot;-&quot;??\ _d_i_n_._-;_-@_-"/>
    <numFmt numFmtId="168" formatCode="_(* #,##0_);_(* \(#,##0\);_(* &quot;-&quot;??_);_(@_)"/>
    <numFmt numFmtId="169" formatCode="0.00_);\(0.00\)"/>
    <numFmt numFmtId="170" formatCode="#,##0.000"/>
    <numFmt numFmtId="171" formatCode="0.000%"/>
  </numFmts>
  <fonts count="5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4"/>
      <name val="Calibri"/>
      <family val="2"/>
    </font>
    <font>
      <sz val="11"/>
      <color indexed="10"/>
      <name val="Calibri"/>
      <family val="2"/>
      <charset val="204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FF0000"/>
      <name val="Arial Narrow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E0EC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70">
    <xf numFmtId="0" fontId="0" fillId="0" borderId="0">
      <alignment vertical="top"/>
    </xf>
    <xf numFmtId="164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0" fillId="21" borderId="0" applyNumberFormat="0" applyBorder="0" applyAlignment="0" applyProtection="0"/>
    <xf numFmtId="0" fontId="12" fillId="20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0" fillId="26" borderId="0" applyNumberFormat="0" applyBorder="0" applyAlignment="0" applyProtection="0"/>
    <xf numFmtId="0" fontId="12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0" fillId="31" borderId="0" applyNumberFormat="0" applyBorder="0" applyAlignment="0" applyProtection="0"/>
    <xf numFmtId="0" fontId="12" fillId="30" borderId="0" applyNumberFormat="0" applyBorder="0" applyAlignment="0" applyProtection="0"/>
    <xf numFmtId="0" fontId="11" fillId="22" borderId="0" applyNumberFormat="0" applyBorder="0" applyAlignment="0" applyProtection="0"/>
    <xf numFmtId="0" fontId="11" fillId="32" borderId="0" applyNumberFormat="0" applyBorder="0" applyAlignment="0" applyProtection="0"/>
    <xf numFmtId="0" fontId="12" fillId="23" borderId="0" applyNumberFormat="0" applyBorder="0" applyAlignment="0" applyProtection="0"/>
    <xf numFmtId="0" fontId="12" fillId="33" borderId="0" applyNumberFormat="0" applyBorder="0" applyAlignment="0" applyProtection="0"/>
    <xf numFmtId="0" fontId="10" fillId="14" borderId="0" applyNumberFormat="0" applyBorder="0" applyAlignment="0" applyProtection="0"/>
    <xf numFmtId="0" fontId="12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5" borderId="0" applyNumberFormat="0" applyBorder="0" applyAlignment="0" applyProtection="0"/>
    <xf numFmtId="0" fontId="12" fillId="1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0" fillId="40" borderId="0" applyNumberFormat="0" applyBorder="0" applyAlignment="0" applyProtection="0"/>
    <xf numFmtId="0" fontId="12" fillId="39" borderId="0" applyNumberFormat="0" applyBorder="0" applyAlignment="0" applyProtection="0"/>
    <xf numFmtId="0" fontId="13" fillId="36" borderId="0" applyNumberFormat="0" applyBorder="0" applyAlignment="0" applyProtection="0"/>
    <xf numFmtId="0" fontId="14" fillId="4" borderId="0" applyNumberFormat="0" applyBorder="0" applyAlignment="0" applyProtection="0"/>
    <xf numFmtId="0" fontId="15" fillId="41" borderId="8" applyNumberFormat="0" applyAlignment="0" applyProtection="0"/>
    <xf numFmtId="0" fontId="16" fillId="42" borderId="9" applyNumberFormat="0" applyAlignment="0" applyProtection="0"/>
    <xf numFmtId="0" fontId="16" fillId="42" borderId="9" applyNumberFormat="0" applyAlignment="0" applyProtection="0"/>
    <xf numFmtId="0" fontId="17" fillId="33" borderId="10" applyNumberFormat="0" applyAlignment="0" applyProtection="0"/>
    <xf numFmtId="0" fontId="18" fillId="43" borderId="10" applyNumberFormat="0" applyAlignment="0" applyProtection="0"/>
    <xf numFmtId="164" fontId="19" fillId="0" borderId="0" applyFont="0" applyFill="0" applyBorder="0" applyAlignment="0" applyProtection="0"/>
    <xf numFmtId="166" fontId="20" fillId="0" borderId="0" applyFill="0" applyBorder="0" applyAlignment="0" applyProtection="0"/>
    <xf numFmtId="165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24" fillId="5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7" borderId="8" applyNumberFormat="0" applyAlignment="0" applyProtection="0"/>
    <xf numFmtId="0" fontId="32" fillId="8" borderId="9" applyNumberFormat="0" applyAlignment="0" applyProtection="0"/>
    <xf numFmtId="0" fontId="32" fillId="8" borderId="9" applyNumberFormat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3" fillId="37" borderId="0" applyNumberFormat="0" applyBorder="0" applyAlignment="0" applyProtection="0"/>
    <xf numFmtId="0" fontId="35" fillId="47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36" fillId="48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20" fillId="49" borderId="19" applyNumberFormat="0" applyAlignment="0" applyProtection="0"/>
    <xf numFmtId="0" fontId="36" fillId="36" borderId="8" applyNumberFormat="0" applyFont="0" applyAlignment="0" applyProtection="0"/>
    <xf numFmtId="0" fontId="20" fillId="49" borderId="19" applyNumberFormat="0" applyAlignment="0" applyProtection="0"/>
    <xf numFmtId="0" fontId="38" fillId="41" borderId="20" applyNumberFormat="0" applyAlignment="0" applyProtection="0"/>
    <xf numFmtId="0" fontId="39" fillId="42" borderId="20" applyNumberFormat="0" applyAlignment="0" applyProtection="0"/>
    <xf numFmtId="0" fontId="39" fillId="42" borderId="20" applyNumberFormat="0" applyAlignment="0" applyProtection="0"/>
    <xf numFmtId="9" fontId="20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36" fillId="50" borderId="8" applyNumberFormat="0" applyProtection="0">
      <alignment vertical="center"/>
    </xf>
    <xf numFmtId="4" fontId="40" fillId="51" borderId="8" applyNumberFormat="0" applyProtection="0">
      <alignment vertical="center"/>
    </xf>
    <xf numFmtId="4" fontId="36" fillId="51" borderId="8" applyNumberFormat="0" applyProtection="0">
      <alignment horizontal="left" vertical="center" indent="1"/>
    </xf>
    <xf numFmtId="0" fontId="41" fillId="50" borderId="21" applyNumberFormat="0" applyProtection="0">
      <alignment horizontal="left" vertical="top" indent="1"/>
    </xf>
    <xf numFmtId="4" fontId="36" fillId="52" borderId="8" applyNumberFormat="0" applyProtection="0">
      <alignment horizontal="left" vertical="center" indent="1"/>
    </xf>
    <xf numFmtId="4" fontId="36" fillId="53" borderId="8" applyNumberFormat="0" applyProtection="0">
      <alignment horizontal="right" vertical="center"/>
    </xf>
    <xf numFmtId="4" fontId="36" fillId="54" borderId="8" applyNumberFormat="0" applyProtection="0">
      <alignment horizontal="right" vertical="center"/>
    </xf>
    <xf numFmtId="4" fontId="36" fillId="55" borderId="22" applyNumberFormat="0" applyProtection="0">
      <alignment horizontal="right" vertical="center"/>
    </xf>
    <xf numFmtId="4" fontId="36" fillId="56" borderId="8" applyNumberFormat="0" applyProtection="0">
      <alignment horizontal="right" vertical="center"/>
    </xf>
    <xf numFmtId="4" fontId="36" fillId="57" borderId="8" applyNumberFormat="0" applyProtection="0">
      <alignment horizontal="right" vertical="center"/>
    </xf>
    <xf numFmtId="4" fontId="36" fillId="58" borderId="8" applyNumberFormat="0" applyProtection="0">
      <alignment horizontal="right" vertical="center"/>
    </xf>
    <xf numFmtId="4" fontId="36" fillId="59" borderId="8" applyNumberFormat="0" applyProtection="0">
      <alignment horizontal="right" vertical="center"/>
    </xf>
    <xf numFmtId="4" fontId="36" fillId="60" borderId="8" applyNumberFormat="0" applyProtection="0">
      <alignment horizontal="right" vertical="center"/>
    </xf>
    <xf numFmtId="4" fontId="36" fillId="61" borderId="8" applyNumberFormat="0" applyProtection="0">
      <alignment horizontal="right" vertical="center"/>
    </xf>
    <xf numFmtId="4" fontId="36" fillId="62" borderId="22" applyNumberFormat="0" applyProtection="0">
      <alignment horizontal="left" vertical="center" indent="1"/>
    </xf>
    <xf numFmtId="4" fontId="8" fillId="63" borderId="22" applyNumberFormat="0" applyProtection="0">
      <alignment horizontal="left" vertical="center" indent="1"/>
    </xf>
    <xf numFmtId="4" fontId="8" fillId="63" borderId="22" applyNumberFormat="0" applyProtection="0">
      <alignment horizontal="left" vertical="center" indent="1"/>
    </xf>
    <xf numFmtId="4" fontId="36" fillId="64" borderId="8" applyNumberFormat="0" applyProtection="0">
      <alignment horizontal="right" vertical="center"/>
    </xf>
    <xf numFmtId="4" fontId="36" fillId="65" borderId="22" applyNumberFormat="0" applyProtection="0">
      <alignment horizontal="left" vertical="center" indent="1"/>
    </xf>
    <xf numFmtId="4" fontId="36" fillId="64" borderId="22" applyNumberFormat="0" applyProtection="0">
      <alignment horizontal="left" vertical="center" indent="1"/>
    </xf>
    <xf numFmtId="0" fontId="36" fillId="66" borderId="8" applyNumberFormat="0" applyProtection="0">
      <alignment horizontal="left" vertical="center" indent="1"/>
    </xf>
    <xf numFmtId="0" fontId="36" fillId="63" borderId="21" applyNumberFormat="0" applyProtection="0">
      <alignment horizontal="left" vertical="top" indent="1"/>
    </xf>
    <xf numFmtId="0" fontId="36" fillId="67" borderId="8" applyNumberFormat="0" applyProtection="0">
      <alignment horizontal="left" vertical="center" indent="1"/>
    </xf>
    <xf numFmtId="0" fontId="36" fillId="64" borderId="21" applyNumberFormat="0" applyProtection="0">
      <alignment horizontal="left" vertical="top" indent="1"/>
    </xf>
    <xf numFmtId="0" fontId="36" fillId="68" borderId="8" applyNumberFormat="0" applyProtection="0">
      <alignment horizontal="left" vertical="center" indent="1"/>
    </xf>
    <xf numFmtId="0" fontId="36" fillId="68" borderId="21" applyNumberFormat="0" applyProtection="0">
      <alignment horizontal="left" vertical="top" indent="1"/>
    </xf>
    <xf numFmtId="0" fontId="36" fillId="65" borderId="8" applyNumberFormat="0" applyProtection="0">
      <alignment horizontal="left" vertical="center" indent="1"/>
    </xf>
    <xf numFmtId="0" fontId="36" fillId="65" borderId="21" applyNumberFormat="0" applyProtection="0">
      <alignment horizontal="left" vertical="top" indent="1"/>
    </xf>
    <xf numFmtId="0" fontId="36" fillId="69" borderId="23" applyNumberFormat="0">
      <protection locked="0"/>
    </xf>
    <xf numFmtId="0" fontId="42" fillId="63" borderId="24" applyBorder="0"/>
    <xf numFmtId="4" fontId="43" fillId="70" borderId="21" applyNumberFormat="0" applyProtection="0">
      <alignment vertical="center"/>
    </xf>
    <xf numFmtId="4" fontId="40" fillId="71" borderId="25" applyNumberFormat="0" applyProtection="0">
      <alignment vertical="center"/>
    </xf>
    <xf numFmtId="4" fontId="43" fillId="66" borderId="21" applyNumberFormat="0" applyProtection="0">
      <alignment horizontal="left" vertical="center" indent="1"/>
    </xf>
    <xf numFmtId="0" fontId="43" fillId="70" borderId="21" applyNumberFormat="0" applyProtection="0">
      <alignment horizontal="left" vertical="top" indent="1"/>
    </xf>
    <xf numFmtId="4" fontId="36" fillId="0" borderId="8" applyNumberFormat="0" applyProtection="0">
      <alignment horizontal="right" vertical="center"/>
    </xf>
    <xf numFmtId="4" fontId="40" fillId="72" borderId="8" applyNumberFormat="0" applyProtection="0">
      <alignment horizontal="right" vertical="center"/>
    </xf>
    <xf numFmtId="4" fontId="36" fillId="52" borderId="8" applyNumberFormat="0" applyProtection="0">
      <alignment horizontal="left" vertical="center" indent="1"/>
    </xf>
    <xf numFmtId="0" fontId="43" fillId="64" borderId="21" applyNumberFormat="0" applyProtection="0">
      <alignment horizontal="left" vertical="top" indent="1"/>
    </xf>
    <xf numFmtId="4" fontId="44" fillId="73" borderId="22" applyNumberFormat="0" applyProtection="0">
      <alignment horizontal="left" vertical="center" indent="1"/>
    </xf>
    <xf numFmtId="0" fontId="36" fillId="74" borderId="25"/>
    <xf numFmtId="4" fontId="45" fillId="69" borderId="8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0">
      <alignment vertical="top"/>
    </xf>
    <xf numFmtId="0" fontId="48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21">
    <xf numFmtId="0" fontId="0" fillId="0" borderId="0" xfId="0">
      <alignment vertical="top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3" fontId="3" fillId="0" borderId="0" xfId="0" applyNumberFormat="1" applyFont="1" applyFill="1" applyAlignment="1"/>
    <xf numFmtId="3" fontId="3" fillId="0" borderId="4" xfId="0" applyNumberFormat="1" applyFont="1" applyFill="1" applyBorder="1" applyAlignment="1"/>
    <xf numFmtId="49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/>
    <xf numFmtId="3" fontId="3" fillId="0" borderId="3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3" fontId="3" fillId="0" borderId="5" xfId="0" applyNumberFormat="1" applyFont="1" applyFill="1" applyBorder="1" applyAlignment="1">
      <alignment horizontal="center"/>
    </xf>
    <xf numFmtId="0" fontId="3" fillId="75" borderId="2" xfId="0" applyFont="1" applyFill="1" applyBorder="1" applyAlignment="1">
      <alignment horizontal="left" vertical="center" wrapText="1"/>
    </xf>
    <xf numFmtId="49" fontId="4" fillId="75" borderId="2" xfId="0" applyNumberFormat="1" applyFont="1" applyFill="1" applyBorder="1" applyAlignment="1">
      <alignment horizontal="center" vertical="center"/>
    </xf>
    <xf numFmtId="0" fontId="4" fillId="75" borderId="2" xfId="0" applyFont="1" applyFill="1" applyBorder="1" applyAlignment="1">
      <alignment horizontal="left" vertical="center" wrapText="1"/>
    </xf>
    <xf numFmtId="3" fontId="3" fillId="75" borderId="2" xfId="0" applyNumberFormat="1" applyFont="1" applyFill="1" applyBorder="1" applyAlignment="1"/>
    <xf numFmtId="49" fontId="4" fillId="0" borderId="3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right" vertical="center"/>
    </xf>
    <xf numFmtId="3" fontId="3" fillId="0" borderId="29" xfId="0" applyNumberFormat="1" applyFont="1" applyFill="1" applyBorder="1" applyAlignment="1"/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3" fontId="3" fillId="0" borderId="30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 wrapText="1"/>
    </xf>
    <xf numFmtId="49" fontId="4" fillId="76" borderId="7" xfId="0" applyNumberFormat="1" applyFont="1" applyFill="1" applyBorder="1" applyAlignment="1">
      <alignment horizontal="center" vertical="center"/>
    </xf>
    <xf numFmtId="0" fontId="3" fillId="76" borderId="5" xfId="0" applyFont="1" applyFill="1" applyBorder="1" applyAlignment="1">
      <alignment horizontal="left" vertical="center" wrapText="1"/>
    </xf>
    <xf numFmtId="49" fontId="4" fillId="76" borderId="5" xfId="0" applyNumberFormat="1" applyFont="1" applyFill="1" applyBorder="1" applyAlignment="1">
      <alignment horizontal="center" vertical="center"/>
    </xf>
    <xf numFmtId="1" fontId="4" fillId="76" borderId="5" xfId="0" applyNumberFormat="1" applyFont="1" applyFill="1" applyBorder="1" applyAlignment="1">
      <alignment horizontal="center" vertical="center"/>
    </xf>
    <xf numFmtId="3" fontId="4" fillId="76" borderId="5" xfId="0" applyNumberFormat="1" applyFont="1" applyFill="1" applyBorder="1" applyAlignment="1"/>
    <xf numFmtId="49" fontId="6" fillId="76" borderId="5" xfId="0" applyNumberFormat="1" applyFont="1" applyFill="1" applyBorder="1" applyAlignment="1">
      <alignment horizontal="center" vertical="center"/>
    </xf>
    <xf numFmtId="0" fontId="5" fillId="76" borderId="5" xfId="0" applyFont="1" applyFill="1" applyBorder="1" applyAlignment="1">
      <alignment horizontal="left" vertical="center" wrapText="1"/>
    </xf>
    <xf numFmtId="3" fontId="6" fillId="76" borderId="5" xfId="0" applyNumberFormat="1" applyFont="1" applyFill="1" applyBorder="1" applyAlignment="1"/>
    <xf numFmtId="0" fontId="3" fillId="76" borderId="7" xfId="0" applyFont="1" applyFill="1" applyBorder="1" applyAlignment="1">
      <alignment horizontal="left" vertical="center" wrapText="1"/>
    </xf>
    <xf numFmtId="3" fontId="4" fillId="76" borderId="7" xfId="0" applyNumberFormat="1" applyFont="1" applyFill="1" applyBorder="1" applyAlignment="1"/>
    <xf numFmtId="49" fontId="4" fillId="76" borderId="5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1" fontId="3" fillId="76" borderId="5" xfId="0" applyNumberFormat="1" applyFont="1" applyFill="1" applyBorder="1" applyAlignment="1">
      <alignment horizontal="center" vertical="center" wrapText="1"/>
    </xf>
    <xf numFmtId="1" fontId="3" fillId="76" borderId="7" xfId="0" applyNumberFormat="1" applyFont="1" applyFill="1" applyBorder="1" applyAlignment="1">
      <alignment horizontal="center" vertical="center" wrapText="1"/>
    </xf>
    <xf numFmtId="0" fontId="3" fillId="77" borderId="2" xfId="0" applyFont="1" applyFill="1" applyBorder="1" applyAlignment="1">
      <alignment horizontal="left" vertical="center" wrapText="1"/>
    </xf>
    <xf numFmtId="49" fontId="4" fillId="77" borderId="2" xfId="0" applyNumberFormat="1" applyFont="1" applyFill="1" applyBorder="1" applyAlignment="1">
      <alignment horizontal="center" vertical="center"/>
    </xf>
    <xf numFmtId="49" fontId="6" fillId="77" borderId="2" xfId="0" applyNumberFormat="1" applyFont="1" applyFill="1" applyBorder="1" applyAlignment="1">
      <alignment horizontal="center" vertical="center"/>
    </xf>
    <xf numFmtId="0" fontId="5" fillId="77" borderId="2" xfId="0" applyFont="1" applyFill="1" applyBorder="1" applyAlignment="1">
      <alignment horizontal="left" vertical="center" wrapText="1"/>
    </xf>
    <xf numFmtId="3" fontId="3" fillId="77" borderId="2" xfId="0" applyNumberFormat="1" applyFont="1" applyFill="1" applyBorder="1" applyAlignment="1"/>
    <xf numFmtId="0" fontId="4" fillId="77" borderId="2" xfId="0" applyFont="1" applyFill="1" applyBorder="1" applyAlignment="1">
      <alignment horizontal="left" vertical="center" wrapText="1"/>
    </xf>
    <xf numFmtId="3" fontId="3" fillId="77" borderId="3" xfId="0" applyNumberFormat="1" applyFont="1" applyFill="1" applyBorder="1" applyAlignment="1"/>
    <xf numFmtId="0" fontId="6" fillId="77" borderId="2" xfId="0" applyFont="1" applyFill="1" applyBorder="1" applyAlignment="1">
      <alignment horizontal="left" vertical="center" wrapText="1"/>
    </xf>
    <xf numFmtId="3" fontId="5" fillId="77" borderId="2" xfId="0" applyNumberFormat="1" applyFont="1" applyFill="1" applyBorder="1" applyAlignment="1"/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8" fontId="3" fillId="0" borderId="0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8" fontId="3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3" fillId="77" borderId="4" xfId="0" applyNumberFormat="1" applyFont="1" applyFill="1" applyBorder="1" applyAlignment="1"/>
    <xf numFmtId="49" fontId="4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/>
    <xf numFmtId="0" fontId="4" fillId="78" borderId="2" xfId="0" applyFont="1" applyFill="1" applyBorder="1" applyAlignment="1">
      <alignment horizontal="left" vertical="center" wrapText="1"/>
    </xf>
    <xf numFmtId="3" fontId="3" fillId="78" borderId="2" xfId="0" applyNumberFormat="1" applyFont="1" applyFill="1" applyBorder="1" applyAlignment="1"/>
    <xf numFmtId="3" fontId="3" fillId="78" borderId="3" xfId="0" applyNumberFormat="1" applyFont="1" applyFill="1" applyBorder="1" applyAlignment="1"/>
    <xf numFmtId="3" fontId="3" fillId="78" borderId="0" xfId="0" applyNumberFormat="1" applyFont="1" applyFill="1" applyBorder="1" applyAlignment="1"/>
    <xf numFmtId="0" fontId="3" fillId="78" borderId="4" xfId="0" applyFont="1" applyFill="1" applyBorder="1" applyAlignment="1">
      <alignment horizontal="left" vertical="center" wrapText="1"/>
    </xf>
    <xf numFmtId="49" fontId="4" fillId="0" borderId="33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76" borderId="7" xfId="0" applyFont="1" applyFill="1" applyBorder="1" applyAlignment="1">
      <alignment horizontal="center" vertical="center" wrapText="1"/>
    </xf>
    <xf numFmtId="1" fontId="5" fillId="0" borderId="33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center" vertical="center" wrapText="1"/>
    </xf>
    <xf numFmtId="1" fontId="3" fillId="76" borderId="33" xfId="0" applyNumberFormat="1" applyFont="1" applyFill="1" applyBorder="1" applyAlignment="1">
      <alignment horizontal="center" vertical="center" wrapText="1"/>
    </xf>
    <xf numFmtId="1" fontId="4" fillId="76" borderId="3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49" fontId="4" fillId="0" borderId="28" xfId="0" applyNumberFormat="1" applyFont="1" applyFill="1" applyBorder="1" applyAlignment="1">
      <alignment horizontal="center" vertical="center"/>
    </xf>
    <xf numFmtId="49" fontId="6" fillId="77" borderId="4" xfId="0" applyNumberFormat="1" applyFont="1" applyFill="1" applyBorder="1" applyAlignment="1">
      <alignment horizontal="center" vertical="center"/>
    </xf>
    <xf numFmtId="0" fontId="4" fillId="78" borderId="4" xfId="0" applyFont="1" applyFill="1" applyBorder="1" applyAlignment="1">
      <alignment horizontal="left" vertical="center" wrapText="1"/>
    </xf>
    <xf numFmtId="3" fontId="3" fillId="78" borderId="4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49" fontId="4" fillId="75" borderId="4" xfId="0" applyNumberFormat="1" applyFont="1" applyFill="1" applyBorder="1" applyAlignment="1">
      <alignment horizontal="center" vertical="center"/>
    </xf>
    <xf numFmtId="0" fontId="3" fillId="75" borderId="4" xfId="0" applyFont="1" applyFill="1" applyBorder="1" applyAlignment="1">
      <alignment horizontal="left" vertical="center" wrapText="1"/>
    </xf>
    <xf numFmtId="3" fontId="3" fillId="75" borderId="4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77" borderId="3" xfId="0" applyNumberFormat="1" applyFont="1" applyFill="1" applyBorder="1" applyAlignment="1">
      <alignment horizontal="center" vertical="center"/>
    </xf>
    <xf numFmtId="0" fontId="4" fillId="77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52" fillId="77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/>
    <xf numFmtId="4" fontId="3" fillId="0" borderId="0" xfId="0" applyNumberFormat="1" applyFont="1" applyFill="1" applyAlignment="1">
      <alignment horizontal="center" wrapText="1"/>
    </xf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76" borderId="7" xfId="0" applyFont="1" applyFill="1" applyBorder="1" applyAlignment="1">
      <alignment horizontal="left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/>
    <xf numFmtId="49" fontId="4" fillId="76" borderId="5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left" vertical="center" wrapText="1"/>
    </xf>
    <xf numFmtId="49" fontId="3" fillId="0" borderId="3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70" fontId="3" fillId="0" borderId="0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vertical="center" wrapText="1"/>
    </xf>
    <xf numFmtId="39" fontId="3" fillId="0" borderId="0" xfId="1" applyNumberFormat="1" applyFont="1" applyFill="1" applyAlignment="1">
      <alignment horizontal="center" vertical="center" wrapText="1"/>
    </xf>
    <xf numFmtId="37" fontId="3" fillId="0" borderId="0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76" borderId="33" xfId="0" applyNumberFormat="1" applyFont="1" applyFill="1" applyBorder="1" applyAlignment="1">
      <alignment horizontal="center" vertical="center"/>
    </xf>
    <xf numFmtId="0" fontId="3" fillId="76" borderId="33" xfId="0" applyFont="1" applyFill="1" applyBorder="1" applyAlignment="1">
      <alignment horizontal="left" vertical="center" wrapText="1"/>
    </xf>
    <xf numFmtId="0" fontId="3" fillId="76" borderId="33" xfId="0" applyFont="1" applyFill="1" applyBorder="1" applyAlignment="1">
      <alignment horizontal="center" vertical="center" wrapText="1"/>
    </xf>
    <xf numFmtId="3" fontId="4" fillId="76" borderId="33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3" fontId="54" fillId="0" borderId="0" xfId="0" applyNumberFormat="1" applyFont="1" applyFill="1" applyAlignment="1"/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77" borderId="4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/>
    <xf numFmtId="0" fontId="3" fillId="0" borderId="4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</cellXfs>
  <cellStyles count="17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- 20%" xfId="20"/>
    <cellStyle name="Accent1 - 40%" xfId="21"/>
    <cellStyle name="Accent1 - 60%" xfId="22"/>
    <cellStyle name="Accent1 2" xfId="23"/>
    <cellStyle name="Accent1 2 2" xfId="24"/>
    <cellStyle name="Accent1 3" xfId="25"/>
    <cellStyle name="Accent2 - 20%" xfId="26"/>
    <cellStyle name="Accent2 - 40%" xfId="27"/>
    <cellStyle name="Accent2 - 60%" xfId="28"/>
    <cellStyle name="Accent2 2" xfId="29"/>
    <cellStyle name="Accent2 2 2" xfId="30"/>
    <cellStyle name="Accent2 3" xfId="31"/>
    <cellStyle name="Accent3 - 20%" xfId="32"/>
    <cellStyle name="Accent3 - 40%" xfId="33"/>
    <cellStyle name="Accent3 - 60%" xfId="34"/>
    <cellStyle name="Accent3 2" xfId="35"/>
    <cellStyle name="Accent3 2 2" xfId="36"/>
    <cellStyle name="Accent3 3" xfId="37"/>
    <cellStyle name="Accent4 - 20%" xfId="38"/>
    <cellStyle name="Accent4 - 40%" xfId="39"/>
    <cellStyle name="Accent4 - 60%" xfId="40"/>
    <cellStyle name="Accent4 2" xfId="41"/>
    <cellStyle name="Accent4 2 2" xfId="42"/>
    <cellStyle name="Accent4 3" xfId="43"/>
    <cellStyle name="Accent5 - 20%" xfId="44"/>
    <cellStyle name="Accent5 - 40%" xfId="45"/>
    <cellStyle name="Accent5 - 60%" xfId="46"/>
    <cellStyle name="Accent5 2" xfId="47"/>
    <cellStyle name="Accent5 2 2" xfId="48"/>
    <cellStyle name="Accent5 3" xfId="49"/>
    <cellStyle name="Accent6 - 20%" xfId="50"/>
    <cellStyle name="Accent6 - 40%" xfId="51"/>
    <cellStyle name="Accent6 - 60%" xfId="52"/>
    <cellStyle name="Accent6 2" xfId="53"/>
    <cellStyle name="Accent6 2 2" xfId="54"/>
    <cellStyle name="Accent6 3" xfId="55"/>
    <cellStyle name="Bad 2" xfId="56"/>
    <cellStyle name="Bad 2 2" xfId="57"/>
    <cellStyle name="Calculation 2" xfId="58"/>
    <cellStyle name="Calculation 2 2" xfId="59"/>
    <cellStyle name="Calculation 3" xfId="60"/>
    <cellStyle name="Check Cell 2" xfId="61"/>
    <cellStyle name="Check Cell 2 2" xfId="62"/>
    <cellStyle name="Comma" xfId="1" builtinId="3"/>
    <cellStyle name="Comma 2" xfId="63"/>
    <cellStyle name="Comma 2 2" xfId="64"/>
    <cellStyle name="Comma 3" xfId="65"/>
    <cellStyle name="Comma 4" xfId="66"/>
    <cellStyle name="Comma 5" xfId="67"/>
    <cellStyle name="Comma 6" xfId="68"/>
    <cellStyle name="Emphasis 1" xfId="69"/>
    <cellStyle name="Emphasis 2" xfId="70"/>
    <cellStyle name="Emphasis 3" xfId="71"/>
    <cellStyle name="Explanatory Text 2" xfId="72"/>
    <cellStyle name="Good 2" xfId="73"/>
    <cellStyle name="Good 2 2" xfId="74"/>
    <cellStyle name="Heading 1 2" xfId="75"/>
    <cellStyle name="Heading 1 2 2" xfId="76"/>
    <cellStyle name="Heading 2 2" xfId="77"/>
    <cellStyle name="Heading 2 2 2" xfId="78"/>
    <cellStyle name="Heading 3 2" xfId="79"/>
    <cellStyle name="Heading 3 2 2" xfId="80"/>
    <cellStyle name="Heading 4 2" xfId="81"/>
    <cellStyle name="Heading 4 2 2" xfId="82"/>
    <cellStyle name="Input 2" xfId="83"/>
    <cellStyle name="Input 2 2" xfId="84"/>
    <cellStyle name="Input 3" xfId="85"/>
    <cellStyle name="Linked Cell 2" xfId="86"/>
    <cellStyle name="Linked Cell 2 2" xfId="87"/>
    <cellStyle name="Neutral 2" xfId="88"/>
    <cellStyle name="Neutral 2 2" xfId="89"/>
    <cellStyle name="Normal" xfId="0" builtinId="0"/>
    <cellStyle name="Normal 2" xfId="90"/>
    <cellStyle name="Normal 2 2" xfId="91"/>
    <cellStyle name="Normal 2 2 2" xfId="92"/>
    <cellStyle name="Normal 2 2 3" xfId="93"/>
    <cellStyle name="Normal 2 3" xfId="94"/>
    <cellStyle name="Normal 3" xfId="95"/>
    <cellStyle name="Normal 3 2" xfId="96"/>
    <cellStyle name="Normal 3 3" xfId="97"/>
    <cellStyle name="Normal 4" xfId="98"/>
    <cellStyle name="Normal 4 2" xfId="99"/>
    <cellStyle name="Normal 4 2 2" xfId="100"/>
    <cellStyle name="Normal 4 3" xfId="101"/>
    <cellStyle name="Normal 5" xfId="102"/>
    <cellStyle name="Normal 5 2" xfId="103"/>
    <cellStyle name="Normal 6" xfId="104"/>
    <cellStyle name="Normal 6 2" xfId="105"/>
    <cellStyle name="Normal 7" xfId="106"/>
    <cellStyle name="Normal 7 2" xfId="107"/>
    <cellStyle name="Normal 8" xfId="108"/>
    <cellStyle name="Note 2" xfId="109"/>
    <cellStyle name="Note 2 2" xfId="110"/>
    <cellStyle name="Note 3" xfId="111"/>
    <cellStyle name="Note 3 2" xfId="112"/>
    <cellStyle name="Output 2" xfId="113"/>
    <cellStyle name="Output 2 2" xfId="114"/>
    <cellStyle name="Output 3" xfId="115"/>
    <cellStyle name="Percent 2" xfId="116"/>
    <cellStyle name="Percent 3" xfId="117"/>
    <cellStyle name="Percent 3 2" xfId="118"/>
    <cellStyle name="Percent 4" xfId="119"/>
    <cellStyle name="Percent 5" xfId="120"/>
    <cellStyle name="SAPBEXaggData" xfId="121"/>
    <cellStyle name="SAPBEXaggDataEmph" xfId="122"/>
    <cellStyle name="SAPBEXaggItem" xfId="123"/>
    <cellStyle name="SAPBEXaggItemX" xfId="124"/>
    <cellStyle name="SAPBEXchaText" xfId="125"/>
    <cellStyle name="SAPBEXexcBad7" xfId="126"/>
    <cellStyle name="SAPBEXexcBad8" xfId="127"/>
    <cellStyle name="SAPBEXexcBad9" xfId="128"/>
    <cellStyle name="SAPBEXexcCritical4" xfId="129"/>
    <cellStyle name="SAPBEXexcCritical5" xfId="130"/>
    <cellStyle name="SAPBEXexcCritical6" xfId="131"/>
    <cellStyle name="SAPBEXexcGood1" xfId="132"/>
    <cellStyle name="SAPBEXexcGood2" xfId="133"/>
    <cellStyle name="SAPBEXexcGood3" xfId="134"/>
    <cellStyle name="SAPBEXfilterDrill" xfId="135"/>
    <cellStyle name="SAPBEXfilterItem" xfId="136"/>
    <cellStyle name="SAPBEXfilterText" xfId="137"/>
    <cellStyle name="SAPBEXformats" xfId="138"/>
    <cellStyle name="SAPBEXheaderItem" xfId="139"/>
    <cellStyle name="SAPBEXheaderText" xfId="140"/>
    <cellStyle name="SAPBEXHLevel0" xfId="141"/>
    <cellStyle name="SAPBEXHLevel0X" xfId="142"/>
    <cellStyle name="SAPBEXHLevel1" xfId="143"/>
    <cellStyle name="SAPBEXHLevel1X" xfId="144"/>
    <cellStyle name="SAPBEXHLevel2" xfId="145"/>
    <cellStyle name="SAPBEXHLevel2X" xfId="146"/>
    <cellStyle name="SAPBEXHLevel3" xfId="147"/>
    <cellStyle name="SAPBEXHLevel3X" xfId="148"/>
    <cellStyle name="SAPBEXinputData" xfId="149"/>
    <cellStyle name="SAPBEXItemHeader" xfId="150"/>
    <cellStyle name="SAPBEXresData" xfId="151"/>
    <cellStyle name="SAPBEXresDataEmph" xfId="152"/>
    <cellStyle name="SAPBEXresItem" xfId="153"/>
    <cellStyle name="SAPBEXresItemX" xfId="154"/>
    <cellStyle name="SAPBEXstdData" xfId="155"/>
    <cellStyle name="SAPBEXstdDataEmph" xfId="156"/>
    <cellStyle name="SAPBEXstdItem" xfId="157"/>
    <cellStyle name="SAPBEXstdItemX" xfId="158"/>
    <cellStyle name="SAPBEXtitle" xfId="159"/>
    <cellStyle name="SAPBEXunassignedItem" xfId="160"/>
    <cellStyle name="SAPBEXundefined" xfId="161"/>
    <cellStyle name="Sheet Title" xfId="162"/>
    <cellStyle name="Style 1" xfId="163"/>
    <cellStyle name="Title 2" xfId="164"/>
    <cellStyle name="Total 2" xfId="165"/>
    <cellStyle name="Total 2 2" xfId="166"/>
    <cellStyle name="Total 3" xfId="167"/>
    <cellStyle name="Warning Text 2" xfId="168"/>
    <cellStyle name="Warning Text 2 2" xfId="169"/>
  </cellStyles>
  <dxfs count="0"/>
  <tableStyles count="0" defaultTableStyle="TableStyleMedium9" defaultPivotStyle="PivotStyleLight16"/>
  <colors>
    <mruColors>
      <color rgb="FF000000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tabSelected="1" topLeftCell="A68" zoomScale="70" zoomScaleNormal="70" workbookViewId="0">
      <selection activeCell="M157" sqref="M157"/>
    </sheetView>
  </sheetViews>
  <sheetFormatPr defaultColWidth="9.140625" defaultRowHeight="15.75" x14ac:dyDescent="0.25"/>
  <cols>
    <col min="1" max="1" width="3.28515625" style="3" customWidth="1"/>
    <col min="2" max="2" width="9.140625" style="23" customWidth="1"/>
    <col min="3" max="3" width="40.5703125" style="4" customWidth="1"/>
    <col min="4" max="4" width="35" style="4" customWidth="1"/>
    <col min="5" max="5" width="50.140625" style="4" customWidth="1"/>
    <col min="6" max="6" width="17.28515625" style="4" customWidth="1"/>
    <col min="7" max="7" width="13.85546875" style="4" customWidth="1"/>
    <col min="8" max="8" width="14.85546875" style="4" customWidth="1"/>
    <col min="9" max="9" width="16.42578125" style="4" customWidth="1"/>
    <col min="10" max="10" width="15.7109375" style="97" customWidth="1"/>
    <col min="11" max="12" width="15.85546875" style="7" customWidth="1"/>
    <col min="13" max="13" width="15.7109375" style="7" customWidth="1"/>
    <col min="14" max="14" width="2" style="3" customWidth="1"/>
    <col min="15" max="15" width="9.140625" style="3"/>
    <col min="16" max="16" width="14.7109375" style="151" customWidth="1"/>
    <col min="17" max="17" width="26.7109375" style="151" customWidth="1"/>
    <col min="18" max="18" width="13.42578125" style="3" customWidth="1"/>
    <col min="19" max="16384" width="9.140625" style="3"/>
  </cols>
  <sheetData>
    <row r="1" spans="2:19" ht="52.5" customHeight="1" thickBot="1" x14ac:dyDescent="0.3">
      <c r="B1" s="35"/>
      <c r="C1" s="34"/>
      <c r="D1" s="34"/>
      <c r="E1" s="34"/>
      <c r="F1" s="34"/>
      <c r="G1" s="34"/>
      <c r="H1" s="34"/>
      <c r="I1" s="34"/>
      <c r="J1" s="34"/>
      <c r="K1" s="36"/>
      <c r="L1" s="36"/>
      <c r="M1" s="36"/>
    </row>
    <row r="2" spans="2:19" s="2" customFormat="1" ht="31.5" customHeight="1" x14ac:dyDescent="0.25">
      <c r="B2" s="218" t="s">
        <v>0</v>
      </c>
      <c r="C2" s="218"/>
      <c r="D2" s="213" t="s">
        <v>1</v>
      </c>
      <c r="E2" s="213" t="s">
        <v>2</v>
      </c>
      <c r="F2" s="213" t="s">
        <v>228</v>
      </c>
      <c r="G2" s="213" t="s">
        <v>229</v>
      </c>
      <c r="H2" s="213" t="s">
        <v>230</v>
      </c>
      <c r="I2" s="213" t="s">
        <v>186</v>
      </c>
      <c r="J2" s="213" t="s">
        <v>231</v>
      </c>
      <c r="K2" s="211" t="s">
        <v>3</v>
      </c>
      <c r="L2" s="211" t="s">
        <v>4</v>
      </c>
      <c r="M2" s="211" t="s">
        <v>5</v>
      </c>
      <c r="N2" s="1"/>
      <c r="O2" s="1"/>
      <c r="P2" s="152"/>
      <c r="Q2" s="152"/>
      <c r="R2" s="1"/>
      <c r="S2" s="1"/>
    </row>
    <row r="3" spans="2:19" s="2" customFormat="1" ht="16.5" thickBot="1" x14ac:dyDescent="0.3">
      <c r="B3" s="40" t="s">
        <v>6</v>
      </c>
      <c r="C3" s="40" t="s">
        <v>7</v>
      </c>
      <c r="D3" s="214"/>
      <c r="E3" s="214"/>
      <c r="F3" s="214"/>
      <c r="G3" s="214"/>
      <c r="H3" s="214"/>
      <c r="I3" s="214"/>
      <c r="J3" s="214"/>
      <c r="K3" s="212"/>
      <c r="L3" s="212"/>
      <c r="M3" s="212"/>
      <c r="N3" s="1"/>
      <c r="O3" s="1"/>
      <c r="P3" s="152"/>
      <c r="Q3" s="152"/>
      <c r="R3" s="1"/>
      <c r="S3" s="1"/>
    </row>
    <row r="4" spans="2:19" ht="16.5" thickBot="1" x14ac:dyDescent="0.3">
      <c r="B4" s="37">
        <v>1</v>
      </c>
      <c r="C4" s="38">
        <v>2</v>
      </c>
      <c r="D4" s="38">
        <v>3</v>
      </c>
      <c r="E4" s="38">
        <v>4</v>
      </c>
      <c r="F4" s="38">
        <v>5</v>
      </c>
      <c r="G4" s="38">
        <v>6</v>
      </c>
      <c r="H4" s="38">
        <v>7</v>
      </c>
      <c r="I4" s="38">
        <v>8</v>
      </c>
      <c r="J4" s="38">
        <v>9</v>
      </c>
      <c r="K4" s="39">
        <v>10</v>
      </c>
      <c r="L4" s="39">
        <v>11</v>
      </c>
      <c r="M4" s="39">
        <v>12</v>
      </c>
    </row>
    <row r="5" spans="2:19" ht="14.25" customHeight="1" thickBot="1" x14ac:dyDescent="0.3">
      <c r="B5" s="24"/>
      <c r="C5" s="18"/>
      <c r="D5" s="18"/>
      <c r="E5" s="18"/>
      <c r="F5" s="18"/>
      <c r="G5" s="18"/>
      <c r="H5" s="18"/>
      <c r="I5" s="18"/>
      <c r="J5" s="93"/>
      <c r="K5" s="28"/>
      <c r="L5" s="28"/>
      <c r="M5" s="28"/>
    </row>
    <row r="6" spans="2:19" ht="31.5" customHeight="1" thickTop="1" thickBot="1" x14ac:dyDescent="0.3">
      <c r="B6" s="41">
        <v>1502</v>
      </c>
      <c r="C6" s="156" t="s">
        <v>87</v>
      </c>
      <c r="D6" s="49"/>
      <c r="E6" s="49"/>
      <c r="F6" s="102"/>
      <c r="G6" s="102"/>
      <c r="H6" s="102"/>
      <c r="I6" s="102"/>
      <c r="J6" s="102"/>
      <c r="K6" s="50">
        <f>K11+K9+K15+K18</f>
        <v>41773000</v>
      </c>
      <c r="L6" s="50">
        <f>L11+L9+L15+L18</f>
        <v>18702680</v>
      </c>
      <c r="M6" s="50">
        <f>+K6+L6</f>
        <v>60475680</v>
      </c>
    </row>
    <row r="7" spans="2:19" s="114" customFormat="1" ht="56.25" customHeight="1" thickTop="1" x14ac:dyDescent="0.25">
      <c r="B7" s="16"/>
      <c r="C7" s="219"/>
      <c r="D7" s="154" t="s">
        <v>216</v>
      </c>
      <c r="E7" s="154" t="s">
        <v>217</v>
      </c>
      <c r="F7" s="155">
        <v>1</v>
      </c>
      <c r="G7" s="155">
        <v>1</v>
      </c>
      <c r="H7" s="155">
        <v>1</v>
      </c>
      <c r="I7" s="155">
        <v>1</v>
      </c>
      <c r="J7" s="155">
        <v>1</v>
      </c>
      <c r="K7" s="27"/>
      <c r="L7" s="27"/>
      <c r="M7" s="27"/>
      <c r="P7" s="153"/>
      <c r="Q7" s="153"/>
    </row>
    <row r="8" spans="2:19" s="114" customFormat="1" ht="41.25" customHeight="1" x14ac:dyDescent="0.25">
      <c r="B8" s="16"/>
      <c r="C8" s="208"/>
      <c r="D8" s="195" t="s">
        <v>218</v>
      </c>
      <c r="E8" s="186" t="s">
        <v>219</v>
      </c>
      <c r="F8" s="185">
        <v>1</v>
      </c>
      <c r="G8" s="185">
        <v>1</v>
      </c>
      <c r="H8" s="185">
        <v>2</v>
      </c>
      <c r="I8" s="185">
        <v>2</v>
      </c>
      <c r="J8" s="185">
        <v>2</v>
      </c>
      <c r="K8" s="27"/>
      <c r="L8" s="27"/>
      <c r="M8" s="27"/>
      <c r="P8" s="153"/>
      <c r="Q8" s="153"/>
    </row>
    <row r="9" spans="2:19" ht="31.5" x14ac:dyDescent="0.25">
      <c r="B9" s="30" t="s">
        <v>8</v>
      </c>
      <c r="C9" s="29" t="s">
        <v>211</v>
      </c>
      <c r="D9" s="13"/>
      <c r="E9" s="13"/>
      <c r="F9" s="67"/>
      <c r="G9" s="67"/>
      <c r="H9" s="67"/>
      <c r="I9" s="67"/>
      <c r="J9" s="67"/>
      <c r="K9" s="32">
        <v>16713000</v>
      </c>
      <c r="L9" s="32">
        <v>399903</v>
      </c>
      <c r="M9" s="32">
        <f>SUM(K9:L9)</f>
        <v>17112903</v>
      </c>
    </row>
    <row r="10" spans="2:19" s="114" customFormat="1" ht="48" customHeight="1" x14ac:dyDescent="0.25">
      <c r="B10" s="16"/>
      <c r="C10" s="182" t="s">
        <v>213</v>
      </c>
      <c r="D10" s="186" t="s">
        <v>212</v>
      </c>
      <c r="E10" s="186" t="s">
        <v>220</v>
      </c>
      <c r="F10" s="182"/>
      <c r="G10" s="132">
        <v>5.7999999999999996E-3</v>
      </c>
      <c r="H10" s="132">
        <v>1.5599999999999999E-2</v>
      </c>
      <c r="I10" s="132">
        <v>1.5599999999999999E-2</v>
      </c>
      <c r="J10" s="132">
        <v>1.5599999999999999E-2</v>
      </c>
      <c r="K10" s="27"/>
      <c r="L10" s="27"/>
      <c r="M10" s="27"/>
      <c r="P10" s="153"/>
      <c r="Q10" s="153"/>
    </row>
    <row r="11" spans="2:19" ht="25.5" customHeight="1" x14ac:dyDescent="0.25">
      <c r="B11" s="57" t="s">
        <v>11</v>
      </c>
      <c r="C11" s="58" t="s">
        <v>32</v>
      </c>
      <c r="D11" s="13"/>
      <c r="E11" s="13"/>
      <c r="F11" s="52"/>
      <c r="G11" s="52"/>
      <c r="H11" s="52"/>
      <c r="I11" s="52"/>
      <c r="J11" s="52"/>
      <c r="K11" s="59">
        <v>0</v>
      </c>
      <c r="L11" s="59">
        <v>250000</v>
      </c>
      <c r="M11" s="59">
        <f>+K11+L11</f>
        <v>250000</v>
      </c>
    </row>
    <row r="12" spans="2:19" ht="33" customHeight="1" x14ac:dyDescent="0.25">
      <c r="B12" s="33"/>
      <c r="C12" s="204" t="s">
        <v>30</v>
      </c>
      <c r="D12" s="202" t="s">
        <v>105</v>
      </c>
      <c r="E12" s="173" t="s">
        <v>31</v>
      </c>
      <c r="F12" s="175">
        <v>4</v>
      </c>
      <c r="G12" s="175">
        <v>4</v>
      </c>
      <c r="H12" s="175">
        <v>0</v>
      </c>
      <c r="I12" s="175">
        <v>0</v>
      </c>
      <c r="J12" s="175">
        <v>0</v>
      </c>
      <c r="K12" s="15"/>
      <c r="L12" s="15"/>
      <c r="M12" s="15"/>
    </row>
    <row r="13" spans="2:19" ht="40.5" customHeight="1" x14ac:dyDescent="0.25">
      <c r="B13" s="16"/>
      <c r="C13" s="208"/>
      <c r="D13" s="209"/>
      <c r="E13" s="177" t="s">
        <v>29</v>
      </c>
      <c r="F13" s="133">
        <v>30000</v>
      </c>
      <c r="G13" s="133">
        <v>30000</v>
      </c>
      <c r="H13" s="133">
        <v>0</v>
      </c>
      <c r="I13" s="133">
        <v>0</v>
      </c>
      <c r="J13" s="133">
        <v>0</v>
      </c>
      <c r="K13" s="14"/>
      <c r="L13" s="14"/>
      <c r="M13" s="14"/>
    </row>
    <row r="14" spans="2:19" ht="2.25" customHeight="1" x14ac:dyDescent="0.25">
      <c r="B14" s="85"/>
      <c r="C14" s="205"/>
      <c r="D14" s="176"/>
      <c r="E14" s="174"/>
      <c r="F14" s="176"/>
      <c r="G14" s="176"/>
      <c r="H14" s="176"/>
      <c r="I14" s="176"/>
      <c r="J14" s="176"/>
      <c r="K14" s="8"/>
      <c r="L14" s="8"/>
      <c r="M14" s="8"/>
    </row>
    <row r="15" spans="2:19" ht="39.75" customHeight="1" x14ac:dyDescent="0.25">
      <c r="B15" s="57" t="s">
        <v>12</v>
      </c>
      <c r="C15" s="60" t="s">
        <v>214</v>
      </c>
      <c r="D15" s="13"/>
      <c r="E15" s="13"/>
      <c r="F15" s="52"/>
      <c r="G15" s="52"/>
      <c r="H15" s="52"/>
      <c r="I15" s="52"/>
      <c r="J15" s="52"/>
      <c r="K15" s="59">
        <v>22860000</v>
      </c>
      <c r="L15" s="59">
        <v>0</v>
      </c>
      <c r="M15" s="59">
        <f>+K15+L15</f>
        <v>22860000</v>
      </c>
    </row>
    <row r="16" spans="2:19" ht="84" customHeight="1" x14ac:dyDescent="0.25">
      <c r="B16" s="20"/>
      <c r="C16" s="204" t="s">
        <v>213</v>
      </c>
      <c r="D16" s="13" t="s">
        <v>215</v>
      </c>
      <c r="E16" s="184" t="s">
        <v>219</v>
      </c>
      <c r="F16" s="52"/>
      <c r="G16" s="52">
        <v>2</v>
      </c>
      <c r="H16" s="52">
        <v>2</v>
      </c>
      <c r="I16" s="52">
        <v>2</v>
      </c>
      <c r="J16" s="52">
        <v>2</v>
      </c>
      <c r="K16" s="86"/>
      <c r="L16" s="86"/>
      <c r="M16" s="86"/>
    </row>
    <row r="17" spans="2:13" ht="32.25" hidden="1" customHeight="1" x14ac:dyDescent="0.25">
      <c r="B17" s="116"/>
      <c r="C17" s="205"/>
      <c r="D17" s="13"/>
      <c r="E17" s="13"/>
      <c r="F17" s="52"/>
      <c r="G17" s="52"/>
      <c r="H17" s="52"/>
      <c r="I17" s="52"/>
      <c r="J17" s="52"/>
      <c r="K17" s="86"/>
      <c r="L17" s="86"/>
      <c r="M17" s="86"/>
    </row>
    <row r="18" spans="2:13" ht="42.75" customHeight="1" x14ac:dyDescent="0.25">
      <c r="B18" s="57" t="s">
        <v>10</v>
      </c>
      <c r="C18" s="60" t="s">
        <v>227</v>
      </c>
      <c r="D18" s="13"/>
      <c r="E18" s="13"/>
      <c r="F18" s="52"/>
      <c r="G18" s="52"/>
      <c r="H18" s="52"/>
      <c r="I18" s="52"/>
      <c r="J18" s="52"/>
      <c r="K18" s="59">
        <v>2200000</v>
      </c>
      <c r="L18" s="59">
        <v>18052777</v>
      </c>
      <c r="M18" s="59">
        <f>+K18+L18</f>
        <v>20252777</v>
      </c>
    </row>
    <row r="19" spans="2:13" ht="84" customHeight="1" thickBot="1" x14ac:dyDescent="0.3">
      <c r="B19" s="201"/>
      <c r="C19" s="22" t="s">
        <v>213</v>
      </c>
      <c r="D19" s="10" t="s">
        <v>215</v>
      </c>
      <c r="E19" s="10" t="s">
        <v>222</v>
      </c>
      <c r="F19" s="22"/>
      <c r="G19" s="190">
        <v>2.07E-2</v>
      </c>
      <c r="H19" s="190">
        <v>1.84E-2</v>
      </c>
      <c r="I19" s="190">
        <v>1.84E-2</v>
      </c>
      <c r="J19" s="190">
        <v>1.84E-2</v>
      </c>
      <c r="K19" s="11"/>
      <c r="L19" s="11"/>
      <c r="M19" s="11"/>
    </row>
    <row r="20" spans="2:13" ht="33" thickTop="1" thickBot="1" x14ac:dyDescent="0.3">
      <c r="B20" s="178" t="s">
        <v>21</v>
      </c>
      <c r="C20" s="179" t="s">
        <v>120</v>
      </c>
      <c r="D20" s="179"/>
      <c r="E20" s="179"/>
      <c r="F20" s="180"/>
      <c r="G20" s="180"/>
      <c r="H20" s="180"/>
      <c r="I20" s="180"/>
      <c r="J20" s="180"/>
      <c r="K20" s="181">
        <f>K25+K27+K29+K32+K34+K37+K39+K41</f>
        <v>151480000</v>
      </c>
      <c r="L20" s="181">
        <f>L25+L27+L29+L32+L34+L37+L39+L41</f>
        <v>32774055.629999999</v>
      </c>
      <c r="M20" s="181">
        <f>+K20+L20</f>
        <v>184254055.63</v>
      </c>
    </row>
    <row r="21" spans="2:13" ht="16.5" hidden="1" thickTop="1" x14ac:dyDescent="0.25">
      <c r="B21" s="16"/>
      <c r="C21" s="12"/>
      <c r="D21" s="209" t="s">
        <v>121</v>
      </c>
      <c r="E21" s="71"/>
      <c r="F21" s="70"/>
      <c r="G21" s="70"/>
      <c r="H21" s="70"/>
      <c r="I21" s="70"/>
      <c r="J21" s="96"/>
      <c r="K21" s="27"/>
      <c r="L21" s="27"/>
      <c r="M21" s="27"/>
    </row>
    <row r="22" spans="2:13" ht="16.5" hidden="1" thickTop="1" x14ac:dyDescent="0.25">
      <c r="B22" s="16"/>
      <c r="C22" s="12"/>
      <c r="D22" s="209"/>
      <c r="E22" s="71"/>
      <c r="F22" s="70"/>
      <c r="G22" s="70"/>
      <c r="H22" s="70"/>
      <c r="I22" s="70"/>
      <c r="J22" s="96"/>
      <c r="K22" s="27"/>
      <c r="L22" s="27"/>
      <c r="M22" s="27"/>
    </row>
    <row r="23" spans="2:13" ht="43.5" customHeight="1" thickTop="1" x14ac:dyDescent="0.25">
      <c r="B23" s="16"/>
      <c r="C23" s="110"/>
      <c r="D23" s="209"/>
      <c r="E23" s="98" t="s">
        <v>122</v>
      </c>
      <c r="F23" s="66">
        <v>13660</v>
      </c>
      <c r="G23" s="66">
        <v>13700</v>
      </c>
      <c r="H23" s="66">
        <v>13919</v>
      </c>
      <c r="I23" s="66">
        <v>13919</v>
      </c>
      <c r="J23" s="66">
        <v>13919</v>
      </c>
      <c r="K23" s="27"/>
      <c r="L23" s="27"/>
      <c r="M23" s="27"/>
    </row>
    <row r="24" spans="2:13" hidden="1" x14ac:dyDescent="0.25">
      <c r="B24" s="16"/>
      <c r="C24" s="12"/>
      <c r="D24" s="209"/>
      <c r="E24" s="71"/>
      <c r="F24" s="70"/>
      <c r="G24" s="70"/>
      <c r="H24" s="70"/>
      <c r="I24" s="70"/>
      <c r="J24" s="96"/>
      <c r="K24" s="27"/>
      <c r="L24" s="27"/>
      <c r="M24" s="27"/>
    </row>
    <row r="25" spans="2:13" ht="39.75" customHeight="1" x14ac:dyDescent="0.25">
      <c r="B25" s="57" t="s">
        <v>11</v>
      </c>
      <c r="C25" s="60" t="s">
        <v>106</v>
      </c>
      <c r="D25" s="13"/>
      <c r="E25" s="13"/>
      <c r="F25" s="52"/>
      <c r="G25" s="52"/>
      <c r="H25" s="52"/>
      <c r="I25" s="52"/>
      <c r="J25" s="52"/>
      <c r="K25" s="59">
        <v>21000000</v>
      </c>
      <c r="L25" s="59">
        <v>0</v>
      </c>
      <c r="M25" s="59">
        <f>+K25+L25</f>
        <v>21000000</v>
      </c>
    </row>
    <row r="26" spans="2:13" ht="89.25" customHeight="1" x14ac:dyDescent="0.25">
      <c r="B26" s="16"/>
      <c r="C26" s="17" t="s">
        <v>33</v>
      </c>
      <c r="D26" s="71" t="s">
        <v>93</v>
      </c>
      <c r="E26" s="71" t="s">
        <v>34</v>
      </c>
      <c r="F26" s="73">
        <v>9</v>
      </c>
      <c r="G26" s="73">
        <v>11</v>
      </c>
      <c r="H26" s="73">
        <v>11</v>
      </c>
      <c r="I26" s="73">
        <v>11</v>
      </c>
      <c r="J26" s="73">
        <v>11</v>
      </c>
      <c r="K26" s="14"/>
      <c r="L26" s="14"/>
      <c r="M26" s="14"/>
    </row>
    <row r="27" spans="2:13" ht="39.75" customHeight="1" x14ac:dyDescent="0.25">
      <c r="B27" s="57" t="s">
        <v>12</v>
      </c>
      <c r="C27" s="60" t="s">
        <v>35</v>
      </c>
      <c r="D27" s="13"/>
      <c r="E27" s="13"/>
      <c r="F27" s="52"/>
      <c r="G27" s="52"/>
      <c r="H27" s="52"/>
      <c r="I27" s="52"/>
      <c r="J27" s="52"/>
      <c r="K27" s="59">
        <v>43000000</v>
      </c>
      <c r="L27" s="59">
        <v>24474055.629999999</v>
      </c>
      <c r="M27" s="59">
        <f>+K27+L27</f>
        <v>67474055.629999995</v>
      </c>
    </row>
    <row r="28" spans="2:13" ht="48" customHeight="1" x14ac:dyDescent="0.25">
      <c r="B28" s="16"/>
      <c r="C28" s="110" t="s">
        <v>33</v>
      </c>
      <c r="D28" s="71" t="s">
        <v>94</v>
      </c>
      <c r="E28" s="71" t="s">
        <v>37</v>
      </c>
      <c r="F28" s="74">
        <v>3.12</v>
      </c>
      <c r="G28" s="74">
        <v>5.59</v>
      </c>
      <c r="H28" s="74">
        <v>6.14</v>
      </c>
      <c r="I28" s="74">
        <v>6.14</v>
      </c>
      <c r="J28" s="74">
        <v>6.14</v>
      </c>
      <c r="K28" s="14"/>
      <c r="L28" s="14"/>
      <c r="M28" s="14"/>
    </row>
    <row r="29" spans="2:13" ht="111" customHeight="1" x14ac:dyDescent="0.25">
      <c r="B29" s="57" t="s">
        <v>10</v>
      </c>
      <c r="C29" s="55" t="s">
        <v>114</v>
      </c>
      <c r="D29" s="13"/>
      <c r="E29" s="13"/>
      <c r="F29" s="52"/>
      <c r="G29" s="52"/>
      <c r="H29" s="52"/>
      <c r="I29" s="52"/>
      <c r="J29" s="52"/>
      <c r="K29" s="59">
        <v>27500000</v>
      </c>
      <c r="L29" s="59">
        <v>0</v>
      </c>
      <c r="M29" s="59">
        <f>+K29+L29</f>
        <v>27500000</v>
      </c>
    </row>
    <row r="30" spans="2:13" ht="29.25" customHeight="1" x14ac:dyDescent="0.25">
      <c r="B30" s="16"/>
      <c r="C30" s="204" t="s">
        <v>33</v>
      </c>
      <c r="D30" s="202" t="s">
        <v>36</v>
      </c>
      <c r="E30" s="71" t="s">
        <v>38</v>
      </c>
      <c r="F30" s="73">
        <v>6</v>
      </c>
      <c r="G30" s="73">
        <v>6</v>
      </c>
      <c r="H30" s="73">
        <v>8</v>
      </c>
      <c r="I30" s="73">
        <v>8</v>
      </c>
      <c r="J30" s="73">
        <v>8</v>
      </c>
      <c r="K30" s="14"/>
      <c r="L30" s="14"/>
      <c r="M30" s="14"/>
    </row>
    <row r="31" spans="2:13" ht="28.5" customHeight="1" x14ac:dyDescent="0.25">
      <c r="B31" s="16"/>
      <c r="C31" s="205"/>
      <c r="D31" s="203"/>
      <c r="E31" s="71" t="s">
        <v>39</v>
      </c>
      <c r="F31" s="73">
        <v>600</v>
      </c>
      <c r="G31" s="73">
        <v>800</v>
      </c>
      <c r="H31" s="73">
        <v>800</v>
      </c>
      <c r="I31" s="73">
        <v>800</v>
      </c>
      <c r="J31" s="73">
        <v>800</v>
      </c>
      <c r="K31" s="14"/>
      <c r="L31" s="14"/>
      <c r="M31" s="14"/>
    </row>
    <row r="32" spans="2:13" ht="36.75" customHeight="1" x14ac:dyDescent="0.25">
      <c r="B32" s="57" t="s">
        <v>13</v>
      </c>
      <c r="C32" s="55" t="s">
        <v>42</v>
      </c>
      <c r="D32" s="13"/>
      <c r="E32" s="13"/>
      <c r="F32" s="52"/>
      <c r="G32" s="52"/>
      <c r="H32" s="52"/>
      <c r="I32" s="52"/>
      <c r="J32" s="52"/>
      <c r="K32" s="59">
        <v>1000000</v>
      </c>
      <c r="L32" s="59">
        <v>0</v>
      </c>
      <c r="M32" s="59">
        <f>+K32+L32</f>
        <v>1000000</v>
      </c>
    </row>
    <row r="33" spans="2:13" ht="48.75" customHeight="1" x14ac:dyDescent="0.25">
      <c r="B33" s="127"/>
      <c r="C33" s="52" t="s">
        <v>33</v>
      </c>
      <c r="D33" s="13" t="s">
        <v>43</v>
      </c>
      <c r="E33" s="13" t="s">
        <v>95</v>
      </c>
      <c r="F33" s="147">
        <v>1</v>
      </c>
      <c r="G33" s="147">
        <v>1</v>
      </c>
      <c r="H33" s="147">
        <v>1</v>
      </c>
      <c r="I33" s="147">
        <v>1</v>
      </c>
      <c r="J33" s="147">
        <v>1</v>
      </c>
      <c r="K33" s="86"/>
      <c r="L33" s="86"/>
      <c r="M33" s="86"/>
    </row>
    <row r="34" spans="2:13" ht="29.25" customHeight="1" x14ac:dyDescent="0.25">
      <c r="B34" s="57" t="s">
        <v>14</v>
      </c>
      <c r="C34" s="55" t="s">
        <v>44</v>
      </c>
      <c r="D34" s="64"/>
      <c r="E34" s="64"/>
      <c r="F34" s="69"/>
      <c r="G34" s="69"/>
      <c r="H34" s="69"/>
      <c r="I34" s="69"/>
      <c r="J34" s="95"/>
      <c r="K34" s="61">
        <v>15000000</v>
      </c>
      <c r="L34" s="61">
        <v>8300000</v>
      </c>
      <c r="M34" s="61">
        <f>+K34+L34</f>
        <v>23300000</v>
      </c>
    </row>
    <row r="35" spans="2:13" ht="48" customHeight="1" x14ac:dyDescent="0.25">
      <c r="B35" s="16"/>
      <c r="C35" s="208" t="s">
        <v>33</v>
      </c>
      <c r="D35" s="64" t="s">
        <v>96</v>
      </c>
      <c r="E35" s="167" t="s">
        <v>200</v>
      </c>
      <c r="F35" s="75">
        <v>20</v>
      </c>
      <c r="G35" s="75">
        <v>20</v>
      </c>
      <c r="H35" s="75">
        <v>20</v>
      </c>
      <c r="I35" s="75">
        <v>20</v>
      </c>
      <c r="J35" s="75">
        <v>20</v>
      </c>
      <c r="K35" s="15"/>
      <c r="L35" s="15"/>
      <c r="M35" s="15"/>
    </row>
    <row r="36" spans="2:13" ht="40.5" customHeight="1" x14ac:dyDescent="0.25">
      <c r="B36" s="16"/>
      <c r="C36" s="208"/>
      <c r="D36" s="71" t="s">
        <v>45</v>
      </c>
      <c r="E36" s="71" t="s">
        <v>46</v>
      </c>
      <c r="F36" s="73">
        <v>18</v>
      </c>
      <c r="G36" s="73">
        <v>16</v>
      </c>
      <c r="H36" s="73">
        <v>16</v>
      </c>
      <c r="I36" s="73">
        <v>16</v>
      </c>
      <c r="J36" s="73">
        <v>16</v>
      </c>
      <c r="K36" s="14"/>
      <c r="L36" s="14"/>
      <c r="M36" s="14"/>
    </row>
    <row r="37" spans="2:13" ht="23.25" customHeight="1" x14ac:dyDescent="0.25">
      <c r="B37" s="57" t="s">
        <v>15</v>
      </c>
      <c r="C37" s="55" t="s">
        <v>47</v>
      </c>
      <c r="D37" s="13"/>
      <c r="E37" s="13"/>
      <c r="F37" s="52"/>
      <c r="G37" s="52"/>
      <c r="H37" s="52"/>
      <c r="I37" s="52"/>
      <c r="J37" s="52"/>
      <c r="K37" s="59">
        <v>480000</v>
      </c>
      <c r="L37" s="59">
        <v>0</v>
      </c>
      <c r="M37" s="59">
        <f>+K37+L37</f>
        <v>480000</v>
      </c>
    </row>
    <row r="38" spans="2:13" ht="69.75" customHeight="1" x14ac:dyDescent="0.25">
      <c r="B38" s="16"/>
      <c r="C38" s="17" t="s">
        <v>33</v>
      </c>
      <c r="D38" s="71" t="s">
        <v>107</v>
      </c>
      <c r="E38" s="71" t="s">
        <v>108</v>
      </c>
      <c r="F38" s="73">
        <v>16</v>
      </c>
      <c r="G38" s="73">
        <v>16</v>
      </c>
      <c r="H38" s="73">
        <v>16</v>
      </c>
      <c r="I38" s="73">
        <v>16</v>
      </c>
      <c r="J38" s="73">
        <v>16</v>
      </c>
      <c r="K38" s="14"/>
      <c r="L38" s="14"/>
      <c r="M38" s="14"/>
    </row>
    <row r="39" spans="2:13" ht="33.75" customHeight="1" x14ac:dyDescent="0.25">
      <c r="B39" s="57" t="s">
        <v>16</v>
      </c>
      <c r="C39" s="55" t="s">
        <v>48</v>
      </c>
      <c r="D39" s="13"/>
      <c r="E39" s="13"/>
      <c r="F39" s="67"/>
      <c r="G39" s="67"/>
      <c r="H39" s="67"/>
      <c r="I39" s="67"/>
      <c r="J39" s="67"/>
      <c r="K39" s="59">
        <v>40000000</v>
      </c>
      <c r="L39" s="59">
        <v>0</v>
      </c>
      <c r="M39" s="59">
        <f>+K39+L39</f>
        <v>40000000</v>
      </c>
    </row>
    <row r="40" spans="2:13" ht="49.5" customHeight="1" x14ac:dyDescent="0.25">
      <c r="B40" s="127"/>
      <c r="C40" s="52" t="s">
        <v>33</v>
      </c>
      <c r="D40" s="13" t="s">
        <v>50</v>
      </c>
      <c r="E40" s="13" t="s">
        <v>49</v>
      </c>
      <c r="F40" s="197">
        <v>1.7</v>
      </c>
      <c r="G40" s="197">
        <v>1.4</v>
      </c>
      <c r="H40" s="197">
        <v>3.64</v>
      </c>
      <c r="I40" s="197">
        <v>3.64</v>
      </c>
      <c r="J40" s="197">
        <v>3.64</v>
      </c>
      <c r="K40" s="86"/>
      <c r="L40" s="86"/>
      <c r="M40" s="86"/>
    </row>
    <row r="41" spans="2:13" ht="49.5" customHeight="1" x14ac:dyDescent="0.25">
      <c r="B41" s="116" t="s">
        <v>232</v>
      </c>
      <c r="C41" s="196" t="s">
        <v>233</v>
      </c>
      <c r="D41" s="193"/>
      <c r="E41" s="193"/>
      <c r="F41" s="79"/>
      <c r="G41" s="79"/>
      <c r="H41" s="79"/>
      <c r="I41" s="79"/>
      <c r="J41" s="79"/>
      <c r="K41" s="84">
        <v>3500000</v>
      </c>
      <c r="L41" s="84">
        <v>0</v>
      </c>
      <c r="M41" s="84">
        <f>+K41+L41</f>
        <v>3500000</v>
      </c>
    </row>
    <row r="42" spans="2:13" ht="49.5" customHeight="1" x14ac:dyDescent="0.25">
      <c r="B42" s="33"/>
      <c r="C42" s="204" t="s">
        <v>33</v>
      </c>
      <c r="D42" s="202" t="s">
        <v>41</v>
      </c>
      <c r="E42" s="192" t="s">
        <v>234</v>
      </c>
      <c r="F42" s="75">
        <v>271</v>
      </c>
      <c r="G42" s="75">
        <v>218</v>
      </c>
      <c r="H42" s="75">
        <v>220</v>
      </c>
      <c r="I42" s="75">
        <v>220</v>
      </c>
      <c r="J42" s="75">
        <v>220</v>
      </c>
      <c r="K42" s="15"/>
      <c r="L42" s="15"/>
      <c r="M42" s="15"/>
    </row>
    <row r="43" spans="2:13" ht="49.5" customHeight="1" x14ac:dyDescent="0.25">
      <c r="B43" s="191"/>
      <c r="C43" s="208"/>
      <c r="D43" s="209"/>
      <c r="E43" s="195" t="s">
        <v>40</v>
      </c>
      <c r="F43" s="73">
        <v>208</v>
      </c>
      <c r="G43" s="73">
        <v>259</v>
      </c>
      <c r="H43" s="73">
        <v>200</v>
      </c>
      <c r="I43" s="73">
        <v>200</v>
      </c>
      <c r="J43" s="73">
        <v>200</v>
      </c>
      <c r="K43" s="14"/>
      <c r="L43" s="14"/>
      <c r="M43" s="14"/>
    </row>
    <row r="44" spans="2:13" ht="49.5" customHeight="1" thickBot="1" x14ac:dyDescent="0.3">
      <c r="B44" s="92"/>
      <c r="C44" s="210"/>
      <c r="D44" s="194" t="s">
        <v>235</v>
      </c>
      <c r="E44" s="194" t="s">
        <v>236</v>
      </c>
      <c r="F44" s="104"/>
      <c r="G44" s="104"/>
      <c r="H44" s="104">
        <v>50</v>
      </c>
      <c r="I44" s="104">
        <v>50</v>
      </c>
      <c r="J44" s="104">
        <v>50</v>
      </c>
      <c r="K44" s="94"/>
      <c r="L44" s="94"/>
      <c r="M44" s="94"/>
    </row>
    <row r="45" spans="2:13" ht="33" thickTop="1" thickBot="1" x14ac:dyDescent="0.3">
      <c r="B45" s="46" t="s">
        <v>22</v>
      </c>
      <c r="C45" s="47" t="s">
        <v>123</v>
      </c>
      <c r="D45" s="76"/>
      <c r="E45" s="76"/>
      <c r="F45" s="77"/>
      <c r="G45" s="77"/>
      <c r="H45" s="77"/>
      <c r="I45" s="77"/>
      <c r="J45" s="103"/>
      <c r="K45" s="48">
        <f>K49+K56+K58+K60</f>
        <v>37344000</v>
      </c>
      <c r="L45" s="48">
        <f>L49+L56+L58+L60</f>
        <v>34913043</v>
      </c>
      <c r="M45" s="48">
        <f>+K45+L45</f>
        <v>72257043</v>
      </c>
    </row>
    <row r="46" spans="2:13" ht="70.5" hidden="1" customHeight="1" thickTop="1" x14ac:dyDescent="0.25">
      <c r="B46" s="5"/>
      <c r="D46" s="220" t="s">
        <v>124</v>
      </c>
      <c r="E46" s="71" t="s">
        <v>51</v>
      </c>
      <c r="F46" s="73">
        <v>362</v>
      </c>
      <c r="G46" s="73">
        <v>200</v>
      </c>
      <c r="H46" s="73">
        <v>200</v>
      </c>
      <c r="I46" s="73">
        <v>200</v>
      </c>
      <c r="J46" s="73"/>
      <c r="K46" s="27"/>
      <c r="L46" s="27"/>
      <c r="M46" s="27"/>
    </row>
    <row r="47" spans="2:13" ht="57" customHeight="1" thickTop="1" x14ac:dyDescent="0.25">
      <c r="B47" s="5"/>
      <c r="D47" s="209"/>
      <c r="E47" s="112" t="s">
        <v>184</v>
      </c>
      <c r="F47" s="78">
        <v>200</v>
      </c>
      <c r="G47" s="78">
        <v>250</v>
      </c>
      <c r="H47" s="78">
        <v>200</v>
      </c>
      <c r="I47" s="78">
        <v>200</v>
      </c>
      <c r="J47" s="78">
        <v>200</v>
      </c>
      <c r="K47" s="26"/>
      <c r="L47" s="26"/>
      <c r="M47" s="26"/>
    </row>
    <row r="48" spans="2:13" ht="2.25" customHeight="1" x14ac:dyDescent="0.25">
      <c r="B48" s="5"/>
      <c r="C48" s="100"/>
      <c r="D48" s="203"/>
      <c r="E48" s="100"/>
      <c r="F48" s="78"/>
      <c r="G48" s="78"/>
      <c r="H48" s="78"/>
      <c r="I48" s="78"/>
      <c r="J48" s="78"/>
      <c r="K48" s="26"/>
      <c r="L48" s="26"/>
      <c r="M48" s="26"/>
    </row>
    <row r="49" spans="1:15" ht="39" customHeight="1" x14ac:dyDescent="0.25">
      <c r="B49" s="30" t="s">
        <v>8</v>
      </c>
      <c r="C49" s="29" t="s">
        <v>226</v>
      </c>
      <c r="D49" s="13"/>
      <c r="E49" s="13"/>
      <c r="F49" s="67"/>
      <c r="G49" s="67"/>
      <c r="H49" s="67"/>
      <c r="I49" s="67"/>
      <c r="J49" s="67"/>
      <c r="K49" s="32">
        <v>1600000</v>
      </c>
      <c r="L49" s="32">
        <v>24913043</v>
      </c>
      <c r="M49" s="32">
        <f>+K49+L49</f>
        <v>26513043</v>
      </c>
    </row>
    <row r="50" spans="1:15" ht="34.5" customHeight="1" x14ac:dyDescent="0.25">
      <c r="B50" s="5"/>
      <c r="C50" s="204" t="s">
        <v>33</v>
      </c>
      <c r="D50" s="209" t="s">
        <v>187</v>
      </c>
      <c r="E50" s="129" t="s">
        <v>173</v>
      </c>
      <c r="F50" s="132">
        <v>5.0000000000000001E-4</v>
      </c>
      <c r="G50" s="170">
        <v>2.5000000000000001E-4</v>
      </c>
      <c r="H50" s="132">
        <v>0.01</v>
      </c>
      <c r="I50" s="132">
        <v>0.01</v>
      </c>
      <c r="J50" s="132">
        <v>0.01</v>
      </c>
      <c r="K50" s="14"/>
      <c r="L50" s="14"/>
      <c r="M50" s="14"/>
    </row>
    <row r="51" spans="1:15" ht="65.25" hidden="1" customHeight="1" x14ac:dyDescent="0.25">
      <c r="B51" s="5"/>
      <c r="C51" s="208"/>
      <c r="D51" s="209"/>
      <c r="E51" s="72"/>
      <c r="F51" s="131"/>
      <c r="G51" s="170">
        <v>2.5000000000000001E-4</v>
      </c>
      <c r="H51" s="169"/>
      <c r="I51" s="169"/>
      <c r="J51" s="169"/>
      <c r="K51" s="8"/>
      <c r="L51" s="8"/>
      <c r="M51" s="8"/>
    </row>
    <row r="52" spans="1:15" ht="65.25" hidden="1" customHeight="1" thickBot="1" x14ac:dyDescent="0.3">
      <c r="B52" s="16"/>
      <c r="C52" s="208"/>
      <c r="D52" s="209"/>
      <c r="E52" s="71"/>
      <c r="F52" s="132"/>
      <c r="G52" s="170">
        <v>2.5000000000000001E-4</v>
      </c>
      <c r="H52" s="168"/>
      <c r="I52" s="168"/>
      <c r="J52" s="168"/>
      <c r="K52" s="14"/>
      <c r="L52" s="14"/>
      <c r="M52" s="14"/>
    </row>
    <row r="53" spans="1:15" ht="39.75" customHeight="1" x14ac:dyDescent="0.25">
      <c r="B53" s="16"/>
      <c r="C53" s="208"/>
      <c r="D53" s="209"/>
      <c r="E53" s="164" t="s">
        <v>201</v>
      </c>
      <c r="F53" s="132"/>
      <c r="G53" s="170">
        <v>2.5000000000000001E-4</v>
      </c>
      <c r="H53" s="132">
        <v>5.9999999999999995E-4</v>
      </c>
      <c r="I53" s="132">
        <v>5.9999999999999995E-4</v>
      </c>
      <c r="J53" s="132">
        <v>5.9999999999999995E-4</v>
      </c>
      <c r="K53" s="14"/>
      <c r="L53" s="14"/>
      <c r="M53" s="14"/>
    </row>
    <row r="54" spans="1:15" ht="47.25" customHeight="1" x14ac:dyDescent="0.25">
      <c r="B54" s="16"/>
      <c r="C54" s="208"/>
      <c r="D54" s="209"/>
      <c r="E54" s="164" t="s">
        <v>202</v>
      </c>
      <c r="F54" s="132"/>
      <c r="G54" s="170">
        <v>1.4999999999999999E-4</v>
      </c>
      <c r="H54" s="132">
        <v>5.9999999999999995E-4</v>
      </c>
      <c r="I54" s="132">
        <v>5.9999999999999995E-4</v>
      </c>
      <c r="J54" s="132">
        <v>5.9999999999999995E-4</v>
      </c>
      <c r="K54" s="14"/>
      <c r="L54" s="14"/>
      <c r="M54" s="14"/>
    </row>
    <row r="55" spans="1:15" ht="55.5" customHeight="1" x14ac:dyDescent="0.25">
      <c r="B55" s="16"/>
      <c r="C55" s="205"/>
      <c r="D55" s="203"/>
      <c r="E55" s="164" t="s">
        <v>203</v>
      </c>
      <c r="F55" s="132">
        <v>2.9999999999999997E-4</v>
      </c>
      <c r="G55" s="170">
        <v>1.4999999999999999E-4</v>
      </c>
      <c r="H55" s="132">
        <v>5.0000000000000001E-4</v>
      </c>
      <c r="I55" s="132">
        <v>5.0000000000000001E-4</v>
      </c>
      <c r="J55" s="132">
        <v>5.0000000000000001E-4</v>
      </c>
      <c r="K55" s="14"/>
      <c r="L55" s="14"/>
      <c r="M55" s="14"/>
    </row>
    <row r="56" spans="1:15" ht="36" customHeight="1" x14ac:dyDescent="0.25">
      <c r="B56" s="57" t="s">
        <v>11</v>
      </c>
      <c r="C56" s="148" t="s">
        <v>185</v>
      </c>
      <c r="D56" s="13"/>
      <c r="E56" s="13"/>
      <c r="F56" s="67"/>
      <c r="G56" s="67"/>
      <c r="H56" s="67"/>
      <c r="I56" s="67"/>
      <c r="J56" s="67"/>
      <c r="K56" s="59">
        <v>27000000</v>
      </c>
      <c r="L56" s="59">
        <v>10000000</v>
      </c>
      <c r="M56" s="59">
        <f>+K56+L56</f>
        <v>37000000</v>
      </c>
    </row>
    <row r="57" spans="1:15" ht="36" customHeight="1" x14ac:dyDescent="0.25">
      <c r="A57" s="114"/>
      <c r="B57" s="20"/>
      <c r="C57" s="155" t="s">
        <v>33</v>
      </c>
      <c r="D57" s="154" t="s">
        <v>188</v>
      </c>
      <c r="E57" s="154" t="s">
        <v>189</v>
      </c>
      <c r="F57" s="73">
        <v>1</v>
      </c>
      <c r="G57" s="73">
        <v>1</v>
      </c>
      <c r="H57" s="73">
        <v>1</v>
      </c>
      <c r="I57" s="73">
        <v>1</v>
      </c>
      <c r="J57" s="73">
        <v>1</v>
      </c>
      <c r="K57" s="14"/>
      <c r="L57" s="14"/>
      <c r="M57" s="8"/>
    </row>
    <row r="58" spans="1:15" ht="51.75" customHeight="1" x14ac:dyDescent="0.25">
      <c r="A58" s="114"/>
      <c r="B58" s="57" t="s">
        <v>20</v>
      </c>
      <c r="C58" s="55" t="s">
        <v>190</v>
      </c>
      <c r="D58" s="13"/>
      <c r="E58" s="13"/>
      <c r="F58" s="67"/>
      <c r="G58" s="67"/>
      <c r="H58" s="67"/>
      <c r="I58" s="67"/>
      <c r="J58" s="67"/>
      <c r="K58" s="59">
        <v>8500000</v>
      </c>
      <c r="L58" s="59">
        <v>0</v>
      </c>
      <c r="M58" s="59">
        <f>K58+L58</f>
        <v>8500000</v>
      </c>
    </row>
    <row r="59" spans="1:15" ht="35.25" customHeight="1" x14ac:dyDescent="0.25">
      <c r="B59" s="16"/>
      <c r="C59" s="188" t="s">
        <v>33</v>
      </c>
      <c r="D59" s="154" t="s">
        <v>191</v>
      </c>
      <c r="E59" s="149" t="s">
        <v>192</v>
      </c>
      <c r="F59" s="73"/>
      <c r="G59" s="73">
        <v>2000</v>
      </c>
      <c r="H59" s="150">
        <v>2000</v>
      </c>
      <c r="I59" s="150">
        <v>2000</v>
      </c>
      <c r="J59" s="150">
        <v>2000</v>
      </c>
      <c r="K59" s="14"/>
      <c r="L59" s="14"/>
      <c r="M59" s="14"/>
      <c r="N59" s="14"/>
      <c r="O59" s="14"/>
    </row>
    <row r="60" spans="1:15" ht="51.75" customHeight="1" x14ac:dyDescent="0.25">
      <c r="A60" s="114"/>
      <c r="B60" s="57" t="s">
        <v>13</v>
      </c>
      <c r="C60" s="55" t="s">
        <v>193</v>
      </c>
      <c r="D60" s="13"/>
      <c r="E60" s="13"/>
      <c r="F60" s="67"/>
      <c r="G60" s="67"/>
      <c r="H60" s="67"/>
      <c r="I60" s="67"/>
      <c r="J60" s="67"/>
      <c r="K60" s="59">
        <v>244000</v>
      </c>
      <c r="L60" s="59">
        <v>0</v>
      </c>
      <c r="M60" s="59">
        <f>K60+L60</f>
        <v>244000</v>
      </c>
    </row>
    <row r="61" spans="1:15" ht="77.25" customHeight="1" thickBot="1" x14ac:dyDescent="0.3">
      <c r="A61" s="114"/>
      <c r="B61" s="92"/>
      <c r="C61" s="93" t="s">
        <v>33</v>
      </c>
      <c r="D61" s="162" t="s">
        <v>194</v>
      </c>
      <c r="E61" s="162" t="s">
        <v>195</v>
      </c>
      <c r="F61" s="104"/>
      <c r="G61" s="104">
        <v>2</v>
      </c>
      <c r="H61" s="163" t="s">
        <v>204</v>
      </c>
      <c r="I61" s="163" t="s">
        <v>204</v>
      </c>
      <c r="J61" s="163" t="s">
        <v>204</v>
      </c>
      <c r="K61" s="94"/>
      <c r="L61" s="94"/>
      <c r="M61" s="94"/>
      <c r="N61" s="14"/>
      <c r="O61" s="14"/>
    </row>
    <row r="62" spans="1:15" ht="39" customHeight="1" thickTop="1" thickBot="1" x14ac:dyDescent="0.3">
      <c r="B62" s="43" t="s">
        <v>23</v>
      </c>
      <c r="C62" s="42" t="s">
        <v>196</v>
      </c>
      <c r="D62" s="179"/>
      <c r="E62" s="179"/>
      <c r="F62" s="105"/>
      <c r="G62" s="105"/>
      <c r="H62" s="105"/>
      <c r="I62" s="105"/>
      <c r="J62" s="105"/>
      <c r="K62" s="181">
        <f>K67+K70+K72+K76</f>
        <v>40090000</v>
      </c>
      <c r="L62" s="181">
        <f>L67+L70+L72+L76</f>
        <v>5608000</v>
      </c>
      <c r="M62" s="181">
        <f>+K62+L62</f>
        <v>45698000</v>
      </c>
      <c r="N62" s="114"/>
      <c r="O62" s="114"/>
    </row>
    <row r="63" spans="1:15" ht="40.5" customHeight="1" thickTop="1" x14ac:dyDescent="0.25">
      <c r="B63" s="215"/>
      <c r="C63" s="219" t="s">
        <v>33</v>
      </c>
      <c r="D63" s="209" t="s">
        <v>125</v>
      </c>
      <c r="E63" s="187" t="s">
        <v>205</v>
      </c>
      <c r="F63" s="144" t="s">
        <v>207</v>
      </c>
      <c r="G63" s="144" t="s">
        <v>207</v>
      </c>
      <c r="H63" s="144" t="s">
        <v>207</v>
      </c>
      <c r="I63" s="144" t="s">
        <v>207</v>
      </c>
      <c r="J63" s="144" t="s">
        <v>207</v>
      </c>
      <c r="K63" s="27"/>
      <c r="L63" s="27"/>
      <c r="M63" s="27"/>
    </row>
    <row r="64" spans="1:15" ht="54.75" customHeight="1" x14ac:dyDescent="0.25">
      <c r="B64" s="216"/>
      <c r="C64" s="208"/>
      <c r="D64" s="209"/>
      <c r="E64" s="187" t="s">
        <v>206</v>
      </c>
      <c r="F64" s="136">
        <v>12000</v>
      </c>
      <c r="G64" s="136">
        <v>12600</v>
      </c>
      <c r="H64" s="136">
        <v>12600</v>
      </c>
      <c r="I64" s="136">
        <v>12600</v>
      </c>
      <c r="J64" s="136">
        <v>12600</v>
      </c>
      <c r="K64" s="27"/>
      <c r="L64" s="27"/>
      <c r="M64" s="27"/>
    </row>
    <row r="65" spans="2:14" ht="37.5" customHeight="1" x14ac:dyDescent="0.25">
      <c r="B65" s="216"/>
      <c r="C65" s="208"/>
      <c r="D65" s="209"/>
      <c r="E65" s="187" t="s">
        <v>126</v>
      </c>
      <c r="F65" s="136">
        <v>1100</v>
      </c>
      <c r="G65" s="136">
        <v>1100</v>
      </c>
      <c r="H65" s="136">
        <v>1100</v>
      </c>
      <c r="I65" s="136">
        <v>1100</v>
      </c>
      <c r="J65" s="136">
        <v>1100</v>
      </c>
      <c r="K65" s="27"/>
      <c r="L65" s="27"/>
      <c r="M65" s="27"/>
    </row>
    <row r="66" spans="2:14" ht="67.5" customHeight="1" x14ac:dyDescent="0.25">
      <c r="B66" s="217"/>
      <c r="C66" s="205"/>
      <c r="D66" s="189" t="s">
        <v>238</v>
      </c>
      <c r="E66" s="195" t="s">
        <v>237</v>
      </c>
      <c r="F66" s="136"/>
      <c r="G66" s="136">
        <v>36000</v>
      </c>
      <c r="H66" s="136">
        <v>36000</v>
      </c>
      <c r="I66" s="136">
        <v>36000</v>
      </c>
      <c r="J66" s="136">
        <v>36000</v>
      </c>
      <c r="K66" s="27"/>
      <c r="L66" s="27"/>
      <c r="M66" s="27"/>
    </row>
    <row r="67" spans="2:14" ht="34.5" customHeight="1" x14ac:dyDescent="0.25">
      <c r="B67" s="56" t="s">
        <v>11</v>
      </c>
      <c r="C67" s="55" t="s">
        <v>88</v>
      </c>
      <c r="D67" s="13"/>
      <c r="E67" s="13"/>
      <c r="F67" s="67"/>
      <c r="G67" s="67"/>
      <c r="H67" s="67"/>
      <c r="I67" s="67"/>
      <c r="J67" s="67"/>
      <c r="K67" s="59">
        <v>3000000</v>
      </c>
      <c r="L67" s="59">
        <v>0</v>
      </c>
      <c r="M67" s="59">
        <f>+K67+L67</f>
        <v>3000000</v>
      </c>
    </row>
    <row r="68" spans="2:14" ht="34.5" customHeight="1" x14ac:dyDescent="0.25">
      <c r="B68" s="16"/>
      <c r="C68" s="204" t="s">
        <v>33</v>
      </c>
      <c r="D68" s="204" t="s">
        <v>52</v>
      </c>
      <c r="E68" s="121" t="s">
        <v>167</v>
      </c>
      <c r="F68" s="73">
        <v>6</v>
      </c>
      <c r="G68" s="73">
        <v>8</v>
      </c>
      <c r="H68" s="73">
        <v>2</v>
      </c>
      <c r="I68" s="73">
        <v>2</v>
      </c>
      <c r="J68" s="73">
        <v>2</v>
      </c>
      <c r="K68" s="14"/>
      <c r="L68" s="14"/>
      <c r="M68" s="14"/>
    </row>
    <row r="69" spans="2:14" ht="30" customHeight="1" x14ac:dyDescent="0.25">
      <c r="B69" s="5"/>
      <c r="C69" s="205"/>
      <c r="D69" s="205"/>
      <c r="E69" s="112" t="s">
        <v>166</v>
      </c>
      <c r="F69" s="68">
        <v>20</v>
      </c>
      <c r="G69" s="68">
        <v>20</v>
      </c>
      <c r="H69" s="68">
        <v>20</v>
      </c>
      <c r="I69" s="68">
        <v>20</v>
      </c>
      <c r="J69" s="68">
        <v>20</v>
      </c>
    </row>
    <row r="70" spans="2:14" ht="34.5" customHeight="1" x14ac:dyDescent="0.25">
      <c r="B70" s="56" t="s">
        <v>12</v>
      </c>
      <c r="C70" s="91" t="s">
        <v>252</v>
      </c>
      <c r="D70" s="13"/>
      <c r="E70" s="13"/>
      <c r="F70" s="67"/>
      <c r="G70" s="67"/>
      <c r="H70" s="67"/>
      <c r="I70" s="67"/>
      <c r="J70" s="67"/>
      <c r="K70" s="88">
        <v>10000000</v>
      </c>
      <c r="L70" s="88">
        <v>0</v>
      </c>
      <c r="M70" s="88">
        <f>+K70+L70</f>
        <v>10000000</v>
      </c>
    </row>
    <row r="71" spans="2:14" ht="48.75" customHeight="1" x14ac:dyDescent="0.25">
      <c r="B71" s="16"/>
      <c r="C71" s="52" t="s">
        <v>33</v>
      </c>
      <c r="D71" s="154" t="s">
        <v>53</v>
      </c>
      <c r="E71" s="154" t="s">
        <v>109</v>
      </c>
      <c r="F71" s="73">
        <v>1</v>
      </c>
      <c r="G71" s="73">
        <v>1</v>
      </c>
      <c r="H71" s="73">
        <v>1</v>
      </c>
      <c r="I71" s="73">
        <v>1</v>
      </c>
      <c r="J71" s="73">
        <v>1</v>
      </c>
      <c r="K71" s="14"/>
      <c r="L71" s="14"/>
      <c r="M71" s="14"/>
    </row>
    <row r="72" spans="2:14" ht="34.5" customHeight="1" x14ac:dyDescent="0.25">
      <c r="B72" s="56" t="s">
        <v>10</v>
      </c>
      <c r="C72" s="91" t="s">
        <v>253</v>
      </c>
      <c r="D72" s="13"/>
      <c r="E72" s="13"/>
      <c r="F72" s="67"/>
      <c r="G72" s="67"/>
      <c r="H72" s="67"/>
      <c r="I72" s="67"/>
      <c r="J72" s="67"/>
      <c r="K72" s="88">
        <v>1500000</v>
      </c>
      <c r="L72" s="88">
        <v>4868000</v>
      </c>
      <c r="M72" s="88">
        <f>+K72+L72</f>
        <v>6368000</v>
      </c>
    </row>
    <row r="73" spans="2:14" ht="48.75" customHeight="1" x14ac:dyDescent="0.25">
      <c r="B73" s="16"/>
      <c r="C73" s="204" t="s">
        <v>33</v>
      </c>
      <c r="D73" s="204" t="s">
        <v>197</v>
      </c>
      <c r="E73" s="154" t="s">
        <v>161</v>
      </c>
      <c r="F73" s="119">
        <v>800000</v>
      </c>
      <c r="G73" s="119">
        <v>900000</v>
      </c>
      <c r="H73" s="150">
        <v>1000000</v>
      </c>
      <c r="I73" s="150">
        <v>1000000</v>
      </c>
      <c r="J73" s="150">
        <v>1000000</v>
      </c>
      <c r="K73" s="14"/>
      <c r="L73" s="14"/>
      <c r="M73" s="14"/>
    </row>
    <row r="74" spans="2:14" ht="40.5" customHeight="1" x14ac:dyDescent="0.25">
      <c r="B74" s="16"/>
      <c r="C74" s="208"/>
      <c r="D74" s="208"/>
      <c r="E74" s="154" t="s">
        <v>162</v>
      </c>
      <c r="F74" s="73">
        <v>5</v>
      </c>
      <c r="G74" s="73">
        <v>3</v>
      </c>
      <c r="H74" s="73">
        <v>4</v>
      </c>
      <c r="I74" s="73">
        <v>4</v>
      </c>
      <c r="J74" s="73">
        <v>4</v>
      </c>
      <c r="K74" s="14"/>
      <c r="L74" s="14"/>
      <c r="M74" s="14"/>
    </row>
    <row r="75" spans="2:14" ht="39" customHeight="1" x14ac:dyDescent="0.25">
      <c r="B75" s="16"/>
      <c r="C75" s="208"/>
      <c r="D75" s="208"/>
      <c r="E75" s="154" t="s">
        <v>163</v>
      </c>
      <c r="F75" s="73">
        <v>120</v>
      </c>
      <c r="G75" s="73">
        <v>120</v>
      </c>
      <c r="H75" s="73">
        <v>140</v>
      </c>
      <c r="I75" s="73">
        <v>140</v>
      </c>
      <c r="J75" s="73">
        <v>140</v>
      </c>
      <c r="K75" s="14"/>
      <c r="L75" s="14"/>
      <c r="M75" s="14"/>
    </row>
    <row r="76" spans="2:14" ht="39" customHeight="1" x14ac:dyDescent="0.25">
      <c r="B76" s="56" t="s">
        <v>20</v>
      </c>
      <c r="C76" s="55" t="s">
        <v>239</v>
      </c>
      <c r="D76" s="13"/>
      <c r="E76" s="13"/>
      <c r="F76" s="67"/>
      <c r="G76" s="67"/>
      <c r="H76" s="67"/>
      <c r="I76" s="67"/>
      <c r="J76" s="67"/>
      <c r="K76" s="59">
        <v>25590000</v>
      </c>
      <c r="L76" s="59">
        <v>740000</v>
      </c>
      <c r="M76" s="59">
        <f>+K76+L76</f>
        <v>26330000</v>
      </c>
    </row>
    <row r="77" spans="2:14" ht="39" customHeight="1" x14ac:dyDescent="0.25">
      <c r="B77" s="191"/>
      <c r="C77" s="204" t="s">
        <v>240</v>
      </c>
      <c r="D77" s="204" t="s">
        <v>52</v>
      </c>
      <c r="E77" s="195" t="s">
        <v>167</v>
      </c>
      <c r="F77" s="73"/>
      <c r="G77" s="73"/>
      <c r="H77" s="73">
        <v>6</v>
      </c>
      <c r="I77" s="73">
        <v>6</v>
      </c>
      <c r="J77" s="73">
        <v>6</v>
      </c>
      <c r="K77" s="14"/>
      <c r="L77" s="14"/>
      <c r="M77" s="14"/>
    </row>
    <row r="78" spans="2:14" ht="39" customHeight="1" thickBot="1" x14ac:dyDescent="0.3">
      <c r="B78" s="5"/>
      <c r="C78" s="205"/>
      <c r="D78" s="205"/>
      <c r="E78" s="112" t="s">
        <v>166</v>
      </c>
      <c r="F78" s="68"/>
      <c r="G78" s="68"/>
      <c r="H78" s="68">
        <v>20</v>
      </c>
      <c r="I78" s="68">
        <v>20</v>
      </c>
      <c r="J78" s="68">
        <v>20</v>
      </c>
    </row>
    <row r="79" spans="2:14" ht="40.5" customHeight="1" thickTop="1" thickBot="1" x14ac:dyDescent="0.3">
      <c r="B79" s="41" t="s">
        <v>24</v>
      </c>
      <c r="C79" s="49" t="s">
        <v>86</v>
      </c>
      <c r="D79" s="49"/>
      <c r="E79" s="49"/>
      <c r="F79" s="54"/>
      <c r="G79" s="54"/>
      <c r="H79" s="54"/>
      <c r="I79" s="54"/>
      <c r="J79" s="54"/>
      <c r="K79" s="50">
        <f>K83+K87+K90</f>
        <v>19550000</v>
      </c>
      <c r="L79" s="50">
        <f>L83+L87+L90</f>
        <v>1714478.88</v>
      </c>
      <c r="M79" s="50">
        <f>+K79+L79</f>
        <v>21264478.879999999</v>
      </c>
    </row>
    <row r="80" spans="2:14" ht="51" customHeight="1" thickTop="1" x14ac:dyDescent="0.25">
      <c r="B80" s="115"/>
      <c r="C80" s="219" t="s">
        <v>33</v>
      </c>
      <c r="D80" s="220" t="s">
        <v>127</v>
      </c>
      <c r="E80" s="101" t="s">
        <v>128</v>
      </c>
      <c r="F80" s="130">
        <v>20</v>
      </c>
      <c r="G80" s="130">
        <v>20</v>
      </c>
      <c r="H80" s="130">
        <v>20</v>
      </c>
      <c r="I80" s="73">
        <v>20</v>
      </c>
      <c r="J80" s="73">
        <v>20</v>
      </c>
      <c r="K80" s="27"/>
      <c r="L80" s="27"/>
      <c r="M80" s="27"/>
      <c r="N80" s="114"/>
    </row>
    <row r="81" spans="2:17" ht="34.5" customHeight="1" x14ac:dyDescent="0.25">
      <c r="B81" s="16"/>
      <c r="C81" s="208"/>
      <c r="D81" s="209"/>
      <c r="E81" s="98" t="s">
        <v>129</v>
      </c>
      <c r="F81" s="73">
        <v>25</v>
      </c>
      <c r="G81" s="73">
        <v>25</v>
      </c>
      <c r="H81" s="73">
        <v>25</v>
      </c>
      <c r="I81" s="73">
        <v>25</v>
      </c>
      <c r="J81" s="73">
        <v>25</v>
      </c>
      <c r="K81" s="27"/>
      <c r="L81" s="27"/>
      <c r="M81" s="27"/>
      <c r="N81" s="114"/>
    </row>
    <row r="82" spans="2:17" ht="93.75" customHeight="1" x14ac:dyDescent="0.25">
      <c r="B82" s="85"/>
      <c r="C82" s="205"/>
      <c r="D82" s="99" t="s">
        <v>130</v>
      </c>
      <c r="E82" s="99" t="s">
        <v>131</v>
      </c>
      <c r="F82" s="131">
        <v>5.3499999999999999E-2</v>
      </c>
      <c r="G82" s="131">
        <v>0.06</v>
      </c>
      <c r="H82" s="131">
        <v>0.06</v>
      </c>
      <c r="I82" s="131">
        <v>0.06</v>
      </c>
      <c r="J82" s="131">
        <v>0.06</v>
      </c>
      <c r="K82" s="25"/>
      <c r="L82" s="25"/>
      <c r="M82" s="25"/>
      <c r="N82" s="113"/>
    </row>
    <row r="83" spans="2:17" ht="33.75" customHeight="1" x14ac:dyDescent="0.25">
      <c r="B83" s="30" t="s">
        <v>9</v>
      </c>
      <c r="C83" s="29" t="s">
        <v>132</v>
      </c>
      <c r="D83" s="13"/>
      <c r="E83" s="13"/>
      <c r="F83" s="67"/>
      <c r="G83" s="67"/>
      <c r="H83" s="67"/>
      <c r="I83" s="67"/>
      <c r="J83" s="67"/>
      <c r="K83" s="32">
        <v>3000000</v>
      </c>
      <c r="L83" s="32">
        <v>0</v>
      </c>
      <c r="M83" s="32">
        <f>K83+L83</f>
        <v>3000000</v>
      </c>
    </row>
    <row r="84" spans="2:17" s="114" customFormat="1" ht="41.25" customHeight="1" x14ac:dyDescent="0.25">
      <c r="B84" s="16"/>
      <c r="C84" s="204" t="s">
        <v>33</v>
      </c>
      <c r="D84" s="202" t="s">
        <v>133</v>
      </c>
      <c r="E84" s="98" t="s">
        <v>134</v>
      </c>
      <c r="F84" s="73">
        <v>1</v>
      </c>
      <c r="G84" s="73">
        <v>1</v>
      </c>
      <c r="H84" s="73">
        <v>1</v>
      </c>
      <c r="I84" s="73">
        <v>1</v>
      </c>
      <c r="J84" s="73">
        <v>1</v>
      </c>
      <c r="K84" s="27"/>
      <c r="L84" s="27"/>
      <c r="M84" s="27"/>
      <c r="P84" s="153"/>
      <c r="Q84" s="153"/>
    </row>
    <row r="85" spans="2:17" s="114" customFormat="1" ht="36.75" customHeight="1" x14ac:dyDescent="0.25">
      <c r="B85" s="16"/>
      <c r="C85" s="208"/>
      <c r="D85" s="209"/>
      <c r="E85" s="98" t="s">
        <v>135</v>
      </c>
      <c r="F85" s="132">
        <v>0.20300000000000001</v>
      </c>
      <c r="G85" s="132">
        <v>0.2</v>
      </c>
      <c r="H85" s="132">
        <v>0.3</v>
      </c>
      <c r="I85" s="132">
        <v>0.3</v>
      </c>
      <c r="J85" s="132">
        <v>0.3</v>
      </c>
      <c r="K85" s="27"/>
      <c r="L85" s="27"/>
      <c r="M85" s="27"/>
      <c r="P85" s="153"/>
      <c r="Q85" s="153"/>
    </row>
    <row r="86" spans="2:17" s="114" customFormat="1" ht="36.75" customHeight="1" x14ac:dyDescent="0.25">
      <c r="B86" s="85"/>
      <c r="C86" s="205"/>
      <c r="D86" s="203"/>
      <c r="E86" s="99" t="s">
        <v>136</v>
      </c>
      <c r="F86" s="79">
        <v>2773</v>
      </c>
      <c r="G86" s="79">
        <v>2800</v>
      </c>
      <c r="H86" s="79">
        <v>4031</v>
      </c>
      <c r="I86" s="79">
        <v>4100</v>
      </c>
      <c r="J86" s="79">
        <v>4100</v>
      </c>
      <c r="K86" s="25"/>
      <c r="L86" s="25"/>
      <c r="M86" s="25"/>
      <c r="N86" s="113"/>
      <c r="P86" s="153"/>
      <c r="Q86" s="153"/>
    </row>
    <row r="87" spans="2:17" ht="33.75" customHeight="1" x14ac:dyDescent="0.25">
      <c r="B87" s="30" t="s">
        <v>137</v>
      </c>
      <c r="C87" s="29" t="s">
        <v>138</v>
      </c>
      <c r="D87" s="13"/>
      <c r="E87" s="13"/>
      <c r="F87" s="67"/>
      <c r="G87" s="67"/>
      <c r="H87" s="67"/>
      <c r="I87" s="67"/>
      <c r="J87" s="67"/>
      <c r="K87" s="32">
        <v>4550000</v>
      </c>
      <c r="L87" s="32">
        <v>1714478.88</v>
      </c>
      <c r="M87" s="32">
        <f>K87+L87</f>
        <v>6264478.8799999999</v>
      </c>
    </row>
    <row r="88" spans="2:17" s="114" customFormat="1" ht="46.5" customHeight="1" x14ac:dyDescent="0.25">
      <c r="B88" s="16"/>
      <c r="C88" s="204" t="s">
        <v>33</v>
      </c>
      <c r="D88" s="204" t="s">
        <v>139</v>
      </c>
      <c r="E88" s="98" t="s">
        <v>140</v>
      </c>
      <c r="F88" s="119">
        <v>1500</v>
      </c>
      <c r="G88" s="119">
        <v>1650</v>
      </c>
      <c r="H88" s="119">
        <v>1000</v>
      </c>
      <c r="I88" s="119">
        <v>1100</v>
      </c>
      <c r="J88" s="119">
        <v>1200</v>
      </c>
      <c r="K88" s="27"/>
      <c r="L88" s="27"/>
      <c r="M88" s="27"/>
      <c r="P88" s="153"/>
      <c r="Q88" s="153"/>
    </row>
    <row r="89" spans="2:17" s="114" customFormat="1" ht="36.75" customHeight="1" x14ac:dyDescent="0.25">
      <c r="B89" s="85"/>
      <c r="C89" s="205"/>
      <c r="D89" s="205"/>
      <c r="E89" s="99" t="s">
        <v>141</v>
      </c>
      <c r="F89" s="120">
        <v>750</v>
      </c>
      <c r="G89" s="120">
        <v>800</v>
      </c>
      <c r="H89" s="120">
        <v>500</v>
      </c>
      <c r="I89" s="120">
        <v>600</v>
      </c>
      <c r="J89" s="120">
        <v>700</v>
      </c>
      <c r="K89" s="25"/>
      <c r="L89" s="25"/>
      <c r="M89" s="25"/>
      <c r="N89" s="113"/>
      <c r="P89" s="153"/>
      <c r="Q89" s="153"/>
    </row>
    <row r="90" spans="2:17" ht="33.75" customHeight="1" x14ac:dyDescent="0.25">
      <c r="B90" s="116" t="s">
        <v>11</v>
      </c>
      <c r="C90" s="117" t="s">
        <v>142</v>
      </c>
      <c r="D90" s="200"/>
      <c r="E90" s="200"/>
      <c r="F90" s="200"/>
      <c r="G90" s="112"/>
      <c r="H90" s="112"/>
      <c r="I90" s="79"/>
      <c r="J90" s="79"/>
      <c r="K90" s="118">
        <v>12000000</v>
      </c>
      <c r="L90" s="118">
        <v>0</v>
      </c>
      <c r="M90" s="118">
        <f>+K90+L90</f>
        <v>12000000</v>
      </c>
    </row>
    <row r="91" spans="2:17" ht="43.5" customHeight="1" thickBot="1" x14ac:dyDescent="0.3">
      <c r="B91" s="9"/>
      <c r="C91" s="22"/>
      <c r="D91" s="10" t="s">
        <v>119</v>
      </c>
      <c r="E91" s="10" t="s">
        <v>175</v>
      </c>
      <c r="F91" s="198">
        <v>6</v>
      </c>
      <c r="G91" s="198">
        <v>25</v>
      </c>
      <c r="H91" s="198">
        <v>23</v>
      </c>
      <c r="I91" s="198">
        <v>10</v>
      </c>
      <c r="J91" s="198">
        <v>10</v>
      </c>
      <c r="K91" s="199"/>
      <c r="L91" s="199"/>
      <c r="M91" s="199"/>
    </row>
    <row r="92" spans="2:17" ht="33" thickTop="1" thickBot="1" x14ac:dyDescent="0.3">
      <c r="B92" s="43" t="s">
        <v>25</v>
      </c>
      <c r="C92" s="42" t="s">
        <v>143</v>
      </c>
      <c r="D92" s="42"/>
      <c r="E92" s="42"/>
      <c r="F92" s="53"/>
      <c r="G92" s="53"/>
      <c r="H92" s="53"/>
      <c r="I92" s="53"/>
      <c r="J92" s="105"/>
      <c r="K92" s="45">
        <f>K94+K96+K100+K103+K105+K107+K109+K113+K116+K124+K126+K128+K130+K132+K135+K138+K140</f>
        <v>503385140</v>
      </c>
      <c r="L92" s="45">
        <f>L94+L96+L100+L103+L105+L107+L109+L113+L116+L124+L126+L128+L130+L132+L135+L138+L140</f>
        <v>173464197</v>
      </c>
      <c r="M92" s="45">
        <f>+K92+L92</f>
        <v>676849337</v>
      </c>
    </row>
    <row r="93" spans="2:17" ht="68.25" customHeight="1" thickTop="1" x14ac:dyDescent="0.25">
      <c r="B93" s="5"/>
      <c r="C93" s="6"/>
      <c r="D93" s="108" t="s">
        <v>153</v>
      </c>
      <c r="E93" s="71" t="s">
        <v>221</v>
      </c>
      <c r="F93" s="73">
        <v>116</v>
      </c>
      <c r="G93" s="73">
        <v>500</v>
      </c>
      <c r="H93" s="73">
        <v>500</v>
      </c>
      <c r="I93" s="73">
        <v>500</v>
      </c>
      <c r="J93" s="73">
        <v>500</v>
      </c>
      <c r="K93" s="27"/>
      <c r="L93" s="27"/>
      <c r="M93" s="27"/>
    </row>
    <row r="94" spans="2:17" ht="31.5" x14ac:dyDescent="0.25">
      <c r="B94" s="30" t="s">
        <v>8</v>
      </c>
      <c r="C94" s="29" t="s">
        <v>57</v>
      </c>
      <c r="D94" s="13"/>
      <c r="E94" s="13"/>
      <c r="F94" s="67"/>
      <c r="G94" s="67"/>
      <c r="H94" s="67"/>
      <c r="I94" s="67"/>
      <c r="J94" s="67"/>
      <c r="K94" s="32">
        <v>313055315</v>
      </c>
      <c r="L94" s="32">
        <v>33086042</v>
      </c>
      <c r="M94" s="32">
        <f>+K94+L94</f>
        <v>346141357</v>
      </c>
    </row>
    <row r="95" spans="2:17" ht="72" customHeight="1" x14ac:dyDescent="0.25">
      <c r="B95" s="16"/>
      <c r="C95" s="143" t="s">
        <v>110</v>
      </c>
      <c r="D95" s="142" t="s">
        <v>198</v>
      </c>
      <c r="E95" s="142" t="s">
        <v>223</v>
      </c>
      <c r="F95" s="80">
        <v>2600</v>
      </c>
      <c r="G95" s="80">
        <v>12000</v>
      </c>
      <c r="H95" s="80">
        <v>12000</v>
      </c>
      <c r="I95" s="80">
        <v>12000</v>
      </c>
      <c r="J95" s="80">
        <v>12000</v>
      </c>
      <c r="K95" s="15"/>
      <c r="L95" s="15"/>
      <c r="M95" s="15"/>
    </row>
    <row r="96" spans="2:17" ht="33.75" customHeight="1" x14ac:dyDescent="0.25">
      <c r="B96" s="30" t="s">
        <v>9</v>
      </c>
      <c r="C96" s="31" t="s">
        <v>164</v>
      </c>
      <c r="D96" s="13"/>
      <c r="E96" s="13"/>
      <c r="F96" s="67"/>
      <c r="G96" s="67"/>
      <c r="H96" s="67"/>
      <c r="I96" s="67"/>
      <c r="J96" s="67"/>
      <c r="K96" s="32">
        <v>10690000</v>
      </c>
      <c r="L96" s="32">
        <v>0</v>
      </c>
      <c r="M96" s="32">
        <f>SUM(K96:L96)</f>
        <v>10690000</v>
      </c>
    </row>
    <row r="97" spans="2:13" ht="48.75" customHeight="1" x14ac:dyDescent="0.25">
      <c r="B97" s="5"/>
      <c r="C97" s="204" t="s">
        <v>111</v>
      </c>
      <c r="D97" s="204" t="s">
        <v>56</v>
      </c>
      <c r="E97" s="81" t="s">
        <v>170</v>
      </c>
      <c r="F97" s="133">
        <v>1</v>
      </c>
      <c r="G97" s="136">
        <v>0.82</v>
      </c>
      <c r="H97" s="136">
        <v>0.97</v>
      </c>
      <c r="I97" s="136">
        <v>0.97</v>
      </c>
      <c r="J97" s="136">
        <v>0.97</v>
      </c>
      <c r="K97" s="14"/>
      <c r="L97" s="15"/>
      <c r="M97" s="15"/>
    </row>
    <row r="98" spans="2:13" ht="33.75" customHeight="1" x14ac:dyDescent="0.25">
      <c r="B98" s="5"/>
      <c r="C98" s="208"/>
      <c r="D98" s="208"/>
      <c r="E98" s="81" t="s">
        <v>171</v>
      </c>
      <c r="F98" s="133">
        <v>100</v>
      </c>
      <c r="G98" s="133">
        <v>100</v>
      </c>
      <c r="H98" s="133">
        <v>100</v>
      </c>
      <c r="I98" s="133">
        <v>100</v>
      </c>
      <c r="J98" s="133">
        <v>100</v>
      </c>
      <c r="K98" s="14"/>
      <c r="L98" s="14"/>
      <c r="M98" s="14"/>
    </row>
    <row r="99" spans="2:13" ht="48.75" customHeight="1" x14ac:dyDescent="0.25">
      <c r="B99" s="5"/>
      <c r="C99" s="205"/>
      <c r="D99" s="205"/>
      <c r="E99" s="81" t="s">
        <v>172</v>
      </c>
      <c r="F99" s="133">
        <v>100</v>
      </c>
      <c r="G99" s="133">
        <v>100</v>
      </c>
      <c r="H99" s="133">
        <v>100</v>
      </c>
      <c r="I99" s="133">
        <v>100</v>
      </c>
      <c r="J99" s="133">
        <v>100</v>
      </c>
      <c r="K99" s="14"/>
      <c r="L99" s="8"/>
      <c r="M99" s="8"/>
    </row>
    <row r="100" spans="2:13" ht="35.25" customHeight="1" x14ac:dyDescent="0.25">
      <c r="B100" s="30" t="s">
        <v>19</v>
      </c>
      <c r="C100" s="29" t="s">
        <v>58</v>
      </c>
      <c r="D100" s="13"/>
      <c r="E100" s="13"/>
      <c r="F100" s="67"/>
      <c r="G100" s="67"/>
      <c r="H100" s="67"/>
      <c r="I100" s="67"/>
      <c r="J100" s="67"/>
      <c r="K100" s="32">
        <v>23290000</v>
      </c>
      <c r="L100" s="32">
        <v>0</v>
      </c>
      <c r="M100" s="32">
        <f>+K100+L100</f>
        <v>23290000</v>
      </c>
    </row>
    <row r="101" spans="2:13" ht="39" customHeight="1" x14ac:dyDescent="0.25">
      <c r="B101" s="5"/>
      <c r="C101" s="204" t="s">
        <v>59</v>
      </c>
      <c r="D101" s="209" t="s">
        <v>26</v>
      </c>
      <c r="E101" s="108" t="s">
        <v>154</v>
      </c>
      <c r="F101" s="73">
        <v>800</v>
      </c>
      <c r="G101" s="73">
        <v>700</v>
      </c>
      <c r="H101" s="73">
        <v>500</v>
      </c>
      <c r="I101" s="73">
        <v>500</v>
      </c>
      <c r="J101" s="73">
        <v>500</v>
      </c>
      <c r="K101" s="14"/>
      <c r="L101" s="14"/>
      <c r="M101" s="14"/>
    </row>
    <row r="102" spans="2:13" ht="75" customHeight="1" x14ac:dyDescent="0.25">
      <c r="B102" s="16"/>
      <c r="C102" s="205"/>
      <c r="D102" s="209"/>
      <c r="E102" s="108" t="s">
        <v>224</v>
      </c>
      <c r="F102" s="73">
        <v>50</v>
      </c>
      <c r="G102" s="73">
        <v>60</v>
      </c>
      <c r="H102" s="73">
        <v>60</v>
      </c>
      <c r="I102" s="73">
        <v>60</v>
      </c>
      <c r="J102" s="73">
        <v>60</v>
      </c>
      <c r="K102" s="14"/>
      <c r="L102" s="14"/>
      <c r="M102" s="14"/>
    </row>
    <row r="103" spans="2:13" ht="35.25" customHeight="1" x14ac:dyDescent="0.25">
      <c r="B103" s="30" t="s">
        <v>27</v>
      </c>
      <c r="C103" s="29" t="s">
        <v>155</v>
      </c>
      <c r="D103" s="13"/>
      <c r="E103" s="13"/>
      <c r="F103" s="67"/>
      <c r="G103" s="67"/>
      <c r="H103" s="67"/>
      <c r="I103" s="67"/>
      <c r="J103" s="67"/>
      <c r="K103" s="32">
        <v>39042000</v>
      </c>
      <c r="L103" s="32">
        <v>0</v>
      </c>
      <c r="M103" s="32">
        <f>SUM(K103:L103)</f>
        <v>39042000</v>
      </c>
    </row>
    <row r="104" spans="2:13" ht="41.25" customHeight="1" x14ac:dyDescent="0.25">
      <c r="B104" s="5"/>
      <c r="C104" s="109" t="s">
        <v>33</v>
      </c>
      <c r="D104" s="108" t="s">
        <v>156</v>
      </c>
      <c r="E104" s="112" t="s">
        <v>157</v>
      </c>
      <c r="F104" s="135" t="s">
        <v>174</v>
      </c>
      <c r="G104" s="135" t="s">
        <v>208</v>
      </c>
      <c r="H104" s="135" t="s">
        <v>241</v>
      </c>
      <c r="I104" s="135" t="s">
        <v>242</v>
      </c>
      <c r="J104" s="135" t="s">
        <v>243</v>
      </c>
    </row>
    <row r="105" spans="2:13" ht="38.25" customHeight="1" x14ac:dyDescent="0.25">
      <c r="B105" s="30" t="s">
        <v>60</v>
      </c>
      <c r="C105" s="31" t="s">
        <v>158</v>
      </c>
      <c r="D105" s="13"/>
      <c r="E105" s="13"/>
      <c r="F105" s="67"/>
      <c r="G105" s="67"/>
      <c r="H105" s="67"/>
      <c r="I105" s="67"/>
      <c r="J105" s="67"/>
      <c r="K105" s="32">
        <v>25500000</v>
      </c>
      <c r="L105" s="32">
        <v>0</v>
      </c>
      <c r="M105" s="32">
        <f>+K105+L105</f>
        <v>25500000</v>
      </c>
    </row>
    <row r="106" spans="2:13" ht="33" customHeight="1" x14ac:dyDescent="0.25">
      <c r="B106" s="16"/>
      <c r="C106" s="110" t="s">
        <v>33</v>
      </c>
      <c r="D106" s="108"/>
      <c r="E106" s="108"/>
      <c r="F106" s="19"/>
      <c r="G106" s="19"/>
      <c r="H106" s="19"/>
      <c r="I106" s="19"/>
      <c r="J106" s="19"/>
      <c r="K106" s="14"/>
      <c r="L106" s="14"/>
      <c r="M106" s="14"/>
    </row>
    <row r="107" spans="2:13" ht="37.5" customHeight="1" x14ac:dyDescent="0.25">
      <c r="B107" s="30" t="s">
        <v>159</v>
      </c>
      <c r="C107" s="31" t="s">
        <v>160</v>
      </c>
      <c r="D107" s="13"/>
      <c r="E107" s="13"/>
      <c r="F107" s="67"/>
      <c r="G107" s="67"/>
      <c r="H107" s="67"/>
      <c r="I107" s="67"/>
      <c r="J107" s="67"/>
      <c r="K107" s="32">
        <v>300000</v>
      </c>
      <c r="L107" s="32">
        <v>0</v>
      </c>
      <c r="M107" s="32">
        <f>+K107+L107</f>
        <v>300000</v>
      </c>
    </row>
    <row r="108" spans="2:13" ht="33" customHeight="1" x14ac:dyDescent="0.25">
      <c r="B108" s="16"/>
      <c r="C108" s="110" t="s">
        <v>33</v>
      </c>
      <c r="D108" s="108"/>
      <c r="E108" s="108"/>
      <c r="F108" s="19"/>
      <c r="G108" s="19"/>
      <c r="H108" s="19"/>
      <c r="I108" s="19"/>
      <c r="J108" s="19"/>
      <c r="K108" s="14"/>
      <c r="L108" s="14"/>
      <c r="M108" s="14"/>
    </row>
    <row r="109" spans="2:13" ht="36" customHeight="1" x14ac:dyDescent="0.25">
      <c r="B109" s="57" t="s">
        <v>12</v>
      </c>
      <c r="C109" s="55" t="s">
        <v>89</v>
      </c>
      <c r="D109" s="13"/>
      <c r="E109" s="13"/>
      <c r="F109" s="67"/>
      <c r="G109" s="67"/>
      <c r="H109" s="67"/>
      <c r="I109" s="67"/>
      <c r="J109" s="67"/>
      <c r="K109" s="63">
        <v>1500000</v>
      </c>
      <c r="L109" s="63">
        <v>0</v>
      </c>
      <c r="M109" s="63">
        <f>+K109+L109</f>
        <v>1500000</v>
      </c>
    </row>
    <row r="110" spans="2:13" ht="48.75" customHeight="1" x14ac:dyDescent="0.25">
      <c r="B110" s="5"/>
      <c r="C110" s="207" t="s">
        <v>33</v>
      </c>
      <c r="D110" s="204" t="s">
        <v>63</v>
      </c>
      <c r="E110" s="71" t="s">
        <v>64</v>
      </c>
      <c r="F110" s="73">
        <v>360</v>
      </c>
      <c r="G110" s="73">
        <v>380</v>
      </c>
      <c r="H110" s="73">
        <v>380</v>
      </c>
      <c r="I110" s="73">
        <v>390</v>
      </c>
      <c r="J110" s="73">
        <v>390</v>
      </c>
      <c r="K110" s="14"/>
      <c r="L110" s="14"/>
      <c r="M110" s="14"/>
    </row>
    <row r="111" spans="2:13" ht="27" customHeight="1" x14ac:dyDescent="0.25">
      <c r="B111" s="16"/>
      <c r="C111" s="208"/>
      <c r="D111" s="208"/>
      <c r="E111" s="71" t="s">
        <v>65</v>
      </c>
      <c r="F111" s="73">
        <v>100</v>
      </c>
      <c r="G111" s="73">
        <v>140</v>
      </c>
      <c r="H111" s="73">
        <v>120</v>
      </c>
      <c r="I111" s="73">
        <v>120</v>
      </c>
      <c r="J111" s="73">
        <v>120</v>
      </c>
      <c r="K111" s="14"/>
      <c r="L111" s="14"/>
      <c r="M111" s="14"/>
    </row>
    <row r="112" spans="2:13" ht="27" customHeight="1" x14ac:dyDescent="0.25">
      <c r="B112" s="16"/>
      <c r="C112" s="165"/>
      <c r="D112" s="205"/>
      <c r="E112" s="164" t="s">
        <v>209</v>
      </c>
      <c r="F112" s="73"/>
      <c r="G112" s="73">
        <v>4</v>
      </c>
      <c r="H112" s="73">
        <v>5</v>
      </c>
      <c r="I112" s="73">
        <v>5</v>
      </c>
      <c r="J112" s="73">
        <v>5</v>
      </c>
      <c r="K112" s="14"/>
      <c r="L112" s="14"/>
      <c r="M112" s="14"/>
    </row>
    <row r="113" spans="2:13" ht="39" customHeight="1" x14ac:dyDescent="0.25">
      <c r="B113" s="56" t="s">
        <v>10</v>
      </c>
      <c r="C113" s="60" t="s">
        <v>91</v>
      </c>
      <c r="D113" s="13"/>
      <c r="E113" s="13"/>
      <c r="F113" s="67"/>
      <c r="G113" s="67"/>
      <c r="H113" s="67"/>
      <c r="I113" s="67"/>
      <c r="J113" s="67"/>
      <c r="K113" s="59">
        <v>300000</v>
      </c>
      <c r="L113" s="59">
        <v>0</v>
      </c>
      <c r="M113" s="59">
        <f>+K113+L113</f>
        <v>300000</v>
      </c>
    </row>
    <row r="114" spans="2:13" ht="34.5" customHeight="1" x14ac:dyDescent="0.25">
      <c r="B114" s="5"/>
      <c r="C114" s="208" t="s">
        <v>33</v>
      </c>
      <c r="D114" s="202" t="s">
        <v>99</v>
      </c>
      <c r="E114" s="71" t="s">
        <v>66</v>
      </c>
      <c r="F114" s="73">
        <v>12</v>
      </c>
      <c r="G114" s="73">
        <v>12</v>
      </c>
      <c r="H114" s="73">
        <v>12</v>
      </c>
      <c r="I114" s="73">
        <v>12</v>
      </c>
      <c r="J114" s="73">
        <v>12</v>
      </c>
      <c r="K114" s="14"/>
      <c r="L114" s="14"/>
      <c r="M114" s="14"/>
    </row>
    <row r="115" spans="2:13" ht="31.5" customHeight="1" x14ac:dyDescent="0.25">
      <c r="B115" s="5"/>
      <c r="C115" s="207"/>
      <c r="D115" s="203"/>
      <c r="E115" s="71" t="s">
        <v>67</v>
      </c>
      <c r="F115" s="73">
        <v>12</v>
      </c>
      <c r="G115" s="73">
        <v>12</v>
      </c>
      <c r="H115" s="73">
        <v>12</v>
      </c>
      <c r="I115" s="73">
        <v>12</v>
      </c>
      <c r="J115" s="73">
        <v>12</v>
      </c>
      <c r="K115" s="14"/>
      <c r="L115" s="14"/>
      <c r="M115" s="14"/>
    </row>
    <row r="116" spans="2:13" ht="47.25" x14ac:dyDescent="0.25">
      <c r="B116" s="56" t="s">
        <v>20</v>
      </c>
      <c r="C116" s="87" t="s">
        <v>68</v>
      </c>
      <c r="D116" s="13"/>
      <c r="E116" s="13"/>
      <c r="F116" s="67"/>
      <c r="G116" s="67"/>
      <c r="H116" s="67"/>
      <c r="I116" s="67"/>
      <c r="J116" s="67"/>
      <c r="K116" s="88">
        <v>100000</v>
      </c>
      <c r="L116" s="88">
        <v>600000</v>
      </c>
      <c r="M116" s="88">
        <f>+K116+L116</f>
        <v>700000</v>
      </c>
    </row>
    <row r="117" spans="2:13" ht="30" customHeight="1" x14ac:dyDescent="0.25">
      <c r="B117" s="5"/>
      <c r="C117" s="204" t="s">
        <v>33</v>
      </c>
      <c r="D117" s="209" t="s">
        <v>69</v>
      </c>
      <c r="E117" s="71" t="s">
        <v>72</v>
      </c>
      <c r="F117" s="133">
        <v>3600</v>
      </c>
      <c r="G117" s="133">
        <v>3600</v>
      </c>
      <c r="H117" s="133">
        <v>40000</v>
      </c>
      <c r="I117" s="133">
        <v>40000</v>
      </c>
      <c r="J117" s="133">
        <v>40000</v>
      </c>
      <c r="K117" s="14"/>
      <c r="L117" s="14"/>
      <c r="M117" s="14"/>
    </row>
    <row r="118" spans="2:13" ht="21.75" customHeight="1" x14ac:dyDescent="0.25">
      <c r="B118" s="5"/>
      <c r="C118" s="208"/>
      <c r="D118" s="209"/>
      <c r="E118" s="71" t="s">
        <v>71</v>
      </c>
      <c r="F118" s="133">
        <v>6000</v>
      </c>
      <c r="G118" s="133">
        <v>6000</v>
      </c>
      <c r="H118" s="133">
        <v>10000</v>
      </c>
      <c r="I118" s="133">
        <v>10000</v>
      </c>
      <c r="J118" s="133">
        <v>10000</v>
      </c>
      <c r="K118" s="14"/>
      <c r="L118" s="14"/>
      <c r="M118" s="14"/>
    </row>
    <row r="119" spans="2:13" ht="24.75" customHeight="1" x14ac:dyDescent="0.25">
      <c r="B119" s="5"/>
      <c r="C119" s="208"/>
      <c r="D119" s="209"/>
      <c r="E119" s="71" t="s">
        <v>70</v>
      </c>
      <c r="F119" s="133">
        <v>9000</v>
      </c>
      <c r="G119" s="133">
        <v>9000</v>
      </c>
      <c r="H119" s="133">
        <v>10000</v>
      </c>
      <c r="I119" s="133">
        <v>10000</v>
      </c>
      <c r="J119" s="133">
        <v>10000</v>
      </c>
      <c r="K119" s="14"/>
      <c r="L119" s="14"/>
      <c r="M119" s="14"/>
    </row>
    <row r="120" spans="2:13" ht="24.75" customHeight="1" x14ac:dyDescent="0.25">
      <c r="B120" s="5"/>
      <c r="C120" s="208"/>
      <c r="D120" s="209"/>
      <c r="E120" s="195" t="s">
        <v>244</v>
      </c>
      <c r="F120" s="133"/>
      <c r="G120" s="133"/>
      <c r="H120" s="133">
        <v>25000</v>
      </c>
      <c r="I120" s="133">
        <v>25000</v>
      </c>
      <c r="J120" s="133">
        <v>25000</v>
      </c>
      <c r="K120" s="14"/>
      <c r="L120" s="14"/>
      <c r="M120" s="14"/>
    </row>
    <row r="121" spans="2:13" ht="24.75" customHeight="1" x14ac:dyDescent="0.25">
      <c r="B121" s="5"/>
      <c r="C121" s="208"/>
      <c r="D121" s="209" t="s">
        <v>245</v>
      </c>
      <c r="E121" s="195" t="s">
        <v>246</v>
      </c>
      <c r="F121" s="133"/>
      <c r="G121" s="133"/>
      <c r="H121" s="133">
        <v>8000</v>
      </c>
      <c r="I121" s="133">
        <v>8000</v>
      </c>
      <c r="J121" s="133">
        <v>8000</v>
      </c>
      <c r="K121" s="14"/>
      <c r="L121" s="14"/>
      <c r="M121" s="14"/>
    </row>
    <row r="122" spans="2:13" ht="24.75" customHeight="1" x14ac:dyDescent="0.25">
      <c r="B122" s="5"/>
      <c r="C122" s="208"/>
      <c r="D122" s="209"/>
      <c r="E122" s="195" t="s">
        <v>247</v>
      </c>
      <c r="F122" s="133"/>
      <c r="G122" s="133"/>
      <c r="H122" s="133">
        <v>1000</v>
      </c>
      <c r="I122" s="133">
        <v>1000</v>
      </c>
      <c r="J122" s="133">
        <v>1000</v>
      </c>
      <c r="K122" s="14"/>
      <c r="L122" s="14"/>
      <c r="M122" s="14"/>
    </row>
    <row r="123" spans="2:13" ht="24.75" customHeight="1" x14ac:dyDescent="0.25">
      <c r="B123" s="5"/>
      <c r="C123" s="205"/>
      <c r="D123" s="203"/>
      <c r="E123" s="195" t="s">
        <v>248</v>
      </c>
      <c r="F123" s="133"/>
      <c r="G123" s="133"/>
      <c r="H123" s="133">
        <v>1000</v>
      </c>
      <c r="I123" s="133">
        <v>1000</v>
      </c>
      <c r="J123" s="133">
        <v>1000</v>
      </c>
      <c r="K123" s="14"/>
      <c r="L123" s="14"/>
      <c r="M123" s="14"/>
    </row>
    <row r="124" spans="2:13" ht="25.5" customHeight="1" x14ac:dyDescent="0.25">
      <c r="B124" s="56" t="s">
        <v>14</v>
      </c>
      <c r="C124" s="60" t="s">
        <v>92</v>
      </c>
      <c r="D124" s="13"/>
      <c r="E124" s="13"/>
      <c r="F124" s="67"/>
      <c r="G124" s="67"/>
      <c r="H124" s="67"/>
      <c r="I124" s="67"/>
      <c r="J124" s="67"/>
      <c r="K124" s="88">
        <v>0</v>
      </c>
      <c r="L124" s="88">
        <v>3000000</v>
      </c>
      <c r="M124" s="88">
        <f>+K124+L124</f>
        <v>3000000</v>
      </c>
    </row>
    <row r="125" spans="2:13" ht="36.75" customHeight="1" x14ac:dyDescent="0.25">
      <c r="B125" s="5"/>
      <c r="C125" s="21" t="s">
        <v>33</v>
      </c>
      <c r="D125" s="71" t="s">
        <v>73</v>
      </c>
      <c r="E125" s="65" t="s">
        <v>100</v>
      </c>
      <c r="F125" s="145">
        <v>0.38</v>
      </c>
      <c r="G125" s="145">
        <v>0.45</v>
      </c>
      <c r="H125" s="145">
        <v>0.28000000000000003</v>
      </c>
      <c r="I125" s="145">
        <v>0.28000000000000003</v>
      </c>
      <c r="J125" s="145">
        <v>0.28000000000000003</v>
      </c>
    </row>
    <row r="126" spans="2:13" ht="39.75" customHeight="1" x14ac:dyDescent="0.25">
      <c r="B126" s="56" t="s">
        <v>15</v>
      </c>
      <c r="C126" s="60" t="s">
        <v>101</v>
      </c>
      <c r="D126" s="13"/>
      <c r="E126" s="13"/>
      <c r="F126" s="67"/>
      <c r="G126" s="67"/>
      <c r="H126" s="67"/>
      <c r="I126" s="67"/>
      <c r="J126" s="67"/>
      <c r="K126" s="59">
        <v>12700000</v>
      </c>
      <c r="L126" s="59">
        <v>84920000</v>
      </c>
      <c r="M126" s="59">
        <f>+K126+L126</f>
        <v>97620000</v>
      </c>
    </row>
    <row r="127" spans="2:13" ht="33.75" customHeight="1" x14ac:dyDescent="0.25">
      <c r="B127" s="5"/>
      <c r="C127" s="21" t="s">
        <v>33</v>
      </c>
      <c r="D127" s="71" t="s">
        <v>74</v>
      </c>
      <c r="E127" s="65" t="s">
        <v>75</v>
      </c>
      <c r="F127" s="171">
        <v>2.96</v>
      </c>
      <c r="G127" s="171">
        <v>6.61</v>
      </c>
      <c r="H127" s="171">
        <v>8.8800000000000008</v>
      </c>
      <c r="I127" s="171">
        <v>8.8800000000000008</v>
      </c>
      <c r="J127" s="171">
        <v>8.8800000000000008</v>
      </c>
    </row>
    <row r="128" spans="2:13" ht="37.5" customHeight="1" x14ac:dyDescent="0.25">
      <c r="B128" s="56" t="s">
        <v>16</v>
      </c>
      <c r="C128" s="55" t="s">
        <v>76</v>
      </c>
      <c r="D128" s="82"/>
      <c r="E128" s="82"/>
      <c r="F128" s="83"/>
      <c r="G128" s="83"/>
      <c r="H128" s="83"/>
      <c r="I128" s="83"/>
      <c r="J128" s="83"/>
      <c r="K128" s="63">
        <v>28390000</v>
      </c>
      <c r="L128" s="63">
        <v>3724900</v>
      </c>
      <c r="M128" s="63">
        <f>+K128+L128</f>
        <v>32114900</v>
      </c>
    </row>
    <row r="129" spans="1:13" ht="34.5" customHeight="1" x14ac:dyDescent="0.25">
      <c r="B129" s="5"/>
      <c r="C129" s="21" t="s">
        <v>33</v>
      </c>
      <c r="D129" s="71" t="s">
        <v>102</v>
      </c>
      <c r="E129" s="65" t="s">
        <v>103</v>
      </c>
      <c r="F129" s="145">
        <v>2.54</v>
      </c>
      <c r="G129" s="145">
        <v>4.58</v>
      </c>
      <c r="H129" s="145">
        <v>2.92</v>
      </c>
      <c r="I129" s="145">
        <v>2.92</v>
      </c>
      <c r="J129" s="145">
        <v>2.92</v>
      </c>
    </row>
    <row r="130" spans="1:13" ht="54.75" customHeight="1" x14ac:dyDescent="0.25">
      <c r="B130" s="56" t="s">
        <v>17</v>
      </c>
      <c r="C130" s="55" t="s">
        <v>77</v>
      </c>
      <c r="D130" s="13"/>
      <c r="E130" s="13"/>
      <c r="F130" s="67"/>
      <c r="G130" s="67"/>
      <c r="H130" s="67"/>
      <c r="I130" s="67"/>
      <c r="J130" s="67"/>
      <c r="K130" s="59">
        <v>24560000</v>
      </c>
      <c r="L130" s="59">
        <v>28571080</v>
      </c>
      <c r="M130" s="59">
        <f>+K130+L130</f>
        <v>53131080</v>
      </c>
    </row>
    <row r="131" spans="1:13" ht="37.5" customHeight="1" x14ac:dyDescent="0.25">
      <c r="B131" s="16"/>
      <c r="C131" s="17" t="s">
        <v>33</v>
      </c>
      <c r="D131" s="71" t="s">
        <v>78</v>
      </c>
      <c r="E131" s="71" t="s">
        <v>225</v>
      </c>
      <c r="F131" s="136">
        <v>15</v>
      </c>
      <c r="G131" s="133">
        <v>20</v>
      </c>
      <c r="H131" s="133">
        <v>10</v>
      </c>
      <c r="I131" s="133">
        <v>10</v>
      </c>
      <c r="J131" s="133">
        <v>10</v>
      </c>
      <c r="K131" s="14"/>
      <c r="L131" s="14"/>
      <c r="M131" s="14"/>
    </row>
    <row r="132" spans="1:13" ht="39.75" customHeight="1" x14ac:dyDescent="0.25">
      <c r="B132" s="56" t="s">
        <v>18</v>
      </c>
      <c r="C132" s="55" t="s">
        <v>82</v>
      </c>
      <c r="D132" s="13"/>
      <c r="E132" s="13"/>
      <c r="F132" s="67"/>
      <c r="G132" s="67"/>
      <c r="H132" s="67"/>
      <c r="I132" s="67"/>
      <c r="J132" s="67"/>
      <c r="K132" s="59">
        <v>200000</v>
      </c>
      <c r="L132" s="59">
        <v>0</v>
      </c>
      <c r="M132" s="59">
        <f>+K132+L132</f>
        <v>200000</v>
      </c>
    </row>
    <row r="133" spans="1:13" ht="34.5" customHeight="1" x14ac:dyDescent="0.25">
      <c r="B133" s="33"/>
      <c r="C133" s="204" t="s">
        <v>33</v>
      </c>
      <c r="D133" s="202" t="s">
        <v>83</v>
      </c>
      <c r="E133" s="64" t="s">
        <v>104</v>
      </c>
      <c r="F133" s="75">
        <v>50</v>
      </c>
      <c r="G133" s="75">
        <v>50</v>
      </c>
      <c r="H133" s="75">
        <v>50</v>
      </c>
      <c r="I133" s="75">
        <v>50</v>
      </c>
      <c r="J133" s="75">
        <v>50</v>
      </c>
      <c r="K133" s="15"/>
      <c r="L133" s="15"/>
      <c r="M133" s="15"/>
    </row>
    <row r="134" spans="1:13" ht="31.5" customHeight="1" x14ac:dyDescent="0.25">
      <c r="B134" s="85"/>
      <c r="C134" s="205"/>
      <c r="D134" s="203"/>
      <c r="E134" s="72" t="s">
        <v>84</v>
      </c>
      <c r="F134" s="79">
        <v>50</v>
      </c>
      <c r="G134" s="79">
        <v>50</v>
      </c>
      <c r="H134" s="79">
        <v>50</v>
      </c>
      <c r="I134" s="79">
        <v>50</v>
      </c>
      <c r="J134" s="79">
        <v>50</v>
      </c>
      <c r="K134" s="8"/>
      <c r="L134" s="8"/>
      <c r="M134" s="8"/>
    </row>
    <row r="135" spans="1:13" ht="36.75" customHeight="1" x14ac:dyDescent="0.25">
      <c r="B135" s="56" t="s">
        <v>115</v>
      </c>
      <c r="C135" s="87" t="s">
        <v>165</v>
      </c>
      <c r="D135" s="13"/>
      <c r="E135" s="13"/>
      <c r="F135" s="67"/>
      <c r="G135" s="67"/>
      <c r="H135" s="67"/>
      <c r="I135" s="67"/>
      <c r="J135" s="67"/>
      <c r="K135" s="89">
        <v>4600000</v>
      </c>
      <c r="L135" s="90">
        <v>760000</v>
      </c>
      <c r="M135" s="89">
        <f>SUM(K135:L135)</f>
        <v>5360000</v>
      </c>
    </row>
    <row r="136" spans="1:13" ht="46.5" customHeight="1" x14ac:dyDescent="0.25">
      <c r="B136" s="16"/>
      <c r="C136" s="204" t="s">
        <v>33</v>
      </c>
      <c r="D136" s="202" t="s">
        <v>116</v>
      </c>
      <c r="E136" s="108" t="s">
        <v>117</v>
      </c>
      <c r="F136" s="172">
        <v>10000</v>
      </c>
      <c r="G136" s="133">
        <v>10000</v>
      </c>
      <c r="H136" s="133">
        <v>5000</v>
      </c>
      <c r="I136" s="133">
        <v>5000</v>
      </c>
      <c r="J136" s="133">
        <v>5000</v>
      </c>
      <c r="K136" s="15"/>
      <c r="L136" s="15"/>
      <c r="M136" s="15"/>
    </row>
    <row r="137" spans="1:13" ht="51" customHeight="1" x14ac:dyDescent="0.25">
      <c r="B137" s="85"/>
      <c r="C137" s="205"/>
      <c r="D137" s="203"/>
      <c r="E137" s="111" t="s">
        <v>118</v>
      </c>
      <c r="F137" s="166">
        <v>300</v>
      </c>
      <c r="G137" s="79">
        <v>50</v>
      </c>
      <c r="H137" s="79">
        <v>30</v>
      </c>
      <c r="I137" s="79">
        <v>30</v>
      </c>
      <c r="J137" s="79">
        <v>30</v>
      </c>
      <c r="K137" s="8"/>
      <c r="L137" s="8"/>
      <c r="M137" s="8"/>
    </row>
    <row r="138" spans="1:13" ht="37.5" customHeight="1" x14ac:dyDescent="0.25">
      <c r="B138" s="56" t="s">
        <v>176</v>
      </c>
      <c r="C138" s="60" t="s">
        <v>181</v>
      </c>
      <c r="D138" s="13"/>
      <c r="E138" s="13"/>
      <c r="F138" s="67"/>
      <c r="G138" s="67"/>
      <c r="H138" s="67"/>
      <c r="I138" s="67"/>
      <c r="J138" s="67"/>
      <c r="K138" s="59">
        <v>9157825</v>
      </c>
      <c r="L138" s="59">
        <v>18802175</v>
      </c>
      <c r="M138" s="59">
        <f>+K138+L138</f>
        <v>27960000</v>
      </c>
    </row>
    <row r="139" spans="1:13" ht="37.5" customHeight="1" x14ac:dyDescent="0.25">
      <c r="B139" s="33"/>
      <c r="C139" s="138" t="s">
        <v>33</v>
      </c>
      <c r="D139" s="137" t="s">
        <v>177</v>
      </c>
      <c r="E139" s="137" t="s">
        <v>178</v>
      </c>
      <c r="F139" s="134">
        <v>1.08</v>
      </c>
      <c r="G139" s="134">
        <v>2.4900000000000002</v>
      </c>
      <c r="H139" s="134">
        <v>2.54</v>
      </c>
      <c r="I139" s="134">
        <v>2.54</v>
      </c>
      <c r="J139" s="134">
        <v>2.54</v>
      </c>
      <c r="K139" s="15"/>
      <c r="L139" s="15"/>
      <c r="M139" s="15"/>
    </row>
    <row r="140" spans="1:13" ht="37.5" customHeight="1" x14ac:dyDescent="0.25">
      <c r="B140" s="139" t="s">
        <v>179</v>
      </c>
      <c r="C140" s="140" t="s">
        <v>180</v>
      </c>
      <c r="D140" s="137"/>
      <c r="E140" s="137"/>
      <c r="F140" s="75"/>
      <c r="G140" s="75"/>
      <c r="H140" s="75"/>
      <c r="I140" s="75"/>
      <c r="J140" s="75"/>
      <c r="K140" s="61">
        <v>10000000</v>
      </c>
      <c r="L140" s="61">
        <v>0</v>
      </c>
      <c r="M140" s="61">
        <f>+K140+L140</f>
        <v>10000000</v>
      </c>
    </row>
    <row r="141" spans="1:13" ht="37.5" customHeight="1" thickBot="1" x14ac:dyDescent="0.3">
      <c r="A141" s="141"/>
      <c r="B141" s="9"/>
      <c r="C141" s="22" t="s">
        <v>33</v>
      </c>
      <c r="D141" s="10" t="s">
        <v>182</v>
      </c>
      <c r="E141" s="10" t="s">
        <v>183</v>
      </c>
      <c r="F141" s="146">
        <v>0.75</v>
      </c>
      <c r="G141" s="146">
        <v>1.04</v>
      </c>
      <c r="H141" s="146">
        <v>0.95</v>
      </c>
      <c r="I141" s="146">
        <v>0.95</v>
      </c>
      <c r="J141" s="146">
        <v>0.95</v>
      </c>
      <c r="K141" s="11"/>
      <c r="L141" s="11"/>
      <c r="M141" s="11"/>
    </row>
    <row r="142" spans="1:13" ht="33" thickTop="1" thickBot="1" x14ac:dyDescent="0.3">
      <c r="B142" s="43" t="s">
        <v>145</v>
      </c>
      <c r="C142" s="42" t="s">
        <v>144</v>
      </c>
      <c r="D142" s="42"/>
      <c r="E142" s="42"/>
      <c r="F142" s="53"/>
      <c r="G142" s="53"/>
      <c r="H142" s="53"/>
      <c r="I142" s="53"/>
      <c r="J142" s="105"/>
      <c r="K142" s="45">
        <f>K144+K147+K150+K154</f>
        <v>42023000</v>
      </c>
      <c r="L142" s="45">
        <f>L144+L147+L150+L154</f>
        <v>1000000</v>
      </c>
      <c r="M142" s="45">
        <f>+K142+L142</f>
        <v>43023000</v>
      </c>
    </row>
    <row r="143" spans="1:13" ht="54.75" customHeight="1" thickTop="1" x14ac:dyDescent="0.25">
      <c r="B143" s="157"/>
      <c r="C143" s="158"/>
      <c r="D143" s="158" t="s">
        <v>168</v>
      </c>
      <c r="E143" s="158" t="s">
        <v>221</v>
      </c>
      <c r="F143" s="159">
        <v>117</v>
      </c>
      <c r="G143" s="159">
        <v>118</v>
      </c>
      <c r="H143" s="159">
        <v>200</v>
      </c>
      <c r="I143" s="159">
        <v>220</v>
      </c>
      <c r="J143" s="159">
        <v>240</v>
      </c>
      <c r="K143" s="160"/>
      <c r="L143" s="160"/>
      <c r="M143" s="160"/>
    </row>
    <row r="144" spans="1:13" ht="47.25" customHeight="1" x14ac:dyDescent="0.25">
      <c r="B144" s="124" t="s">
        <v>8</v>
      </c>
      <c r="C144" s="125" t="s">
        <v>146</v>
      </c>
      <c r="D144" s="122"/>
      <c r="E144" s="122"/>
      <c r="F144" s="79"/>
      <c r="G144" s="79"/>
      <c r="H144" s="79"/>
      <c r="I144" s="79"/>
      <c r="J144" s="79"/>
      <c r="K144" s="126">
        <v>14006000</v>
      </c>
      <c r="L144" s="126">
        <v>0</v>
      </c>
      <c r="M144" s="126">
        <f>+K144+L144</f>
        <v>14006000</v>
      </c>
    </row>
    <row r="145" spans="2:13" ht="22.5" customHeight="1" x14ac:dyDescent="0.25">
      <c r="B145" s="5"/>
      <c r="C145" s="207" t="s">
        <v>54</v>
      </c>
      <c r="D145" s="209" t="s">
        <v>147</v>
      </c>
      <c r="E145" s="112" t="s">
        <v>148</v>
      </c>
      <c r="F145" s="78">
        <v>10</v>
      </c>
      <c r="G145" s="78">
        <v>10</v>
      </c>
      <c r="H145" s="78">
        <v>10</v>
      </c>
      <c r="I145" s="78">
        <v>10</v>
      </c>
      <c r="J145" s="78">
        <v>10</v>
      </c>
    </row>
    <row r="146" spans="2:13" ht="17.25" customHeight="1" x14ac:dyDescent="0.25">
      <c r="B146" s="5"/>
      <c r="C146" s="205"/>
      <c r="D146" s="203"/>
      <c r="E146" s="111" t="s">
        <v>149</v>
      </c>
      <c r="F146" s="128" t="s">
        <v>210</v>
      </c>
      <c r="G146" s="128" t="s">
        <v>210</v>
      </c>
      <c r="H146" s="128" t="s">
        <v>210</v>
      </c>
      <c r="I146" s="128" t="s">
        <v>210</v>
      </c>
      <c r="J146" s="128" t="s">
        <v>210</v>
      </c>
      <c r="K146" s="8"/>
      <c r="L146" s="8"/>
      <c r="M146" s="8"/>
    </row>
    <row r="147" spans="2:13" ht="40.5" customHeight="1" x14ac:dyDescent="0.25">
      <c r="B147" s="30" t="s">
        <v>9</v>
      </c>
      <c r="C147" s="29" t="s">
        <v>150</v>
      </c>
      <c r="D147" s="13"/>
      <c r="E147" s="13"/>
      <c r="F147" s="67"/>
      <c r="G147" s="67"/>
      <c r="H147" s="67"/>
      <c r="I147" s="67"/>
      <c r="J147" s="67"/>
      <c r="K147" s="32">
        <v>26537000</v>
      </c>
      <c r="L147" s="32">
        <v>0</v>
      </c>
      <c r="M147" s="32">
        <f>+K147+L147</f>
        <v>26537000</v>
      </c>
    </row>
    <row r="148" spans="2:13" ht="22.5" customHeight="1" x14ac:dyDescent="0.25">
      <c r="B148" s="5"/>
      <c r="C148" s="204" t="s">
        <v>55</v>
      </c>
      <c r="D148" s="202" t="s">
        <v>151</v>
      </c>
      <c r="E148" s="107" t="s">
        <v>152</v>
      </c>
      <c r="F148" s="75">
        <v>35</v>
      </c>
      <c r="G148" s="75">
        <v>40</v>
      </c>
      <c r="H148" s="75">
        <v>45</v>
      </c>
      <c r="I148" s="75">
        <v>47</v>
      </c>
      <c r="J148" s="75">
        <v>50</v>
      </c>
      <c r="K148" s="15"/>
      <c r="L148" s="15"/>
      <c r="M148" s="15"/>
    </row>
    <row r="149" spans="2:13" ht="29.25" customHeight="1" x14ac:dyDescent="0.25">
      <c r="B149" s="5"/>
      <c r="C149" s="205"/>
      <c r="D149" s="203"/>
      <c r="E149" s="111" t="s">
        <v>149</v>
      </c>
      <c r="F149" s="128" t="s">
        <v>199</v>
      </c>
      <c r="G149" s="128" t="s">
        <v>199</v>
      </c>
      <c r="H149" s="128" t="s">
        <v>249</v>
      </c>
      <c r="I149" s="128" t="s">
        <v>250</v>
      </c>
      <c r="J149" s="128" t="s">
        <v>251</v>
      </c>
      <c r="K149" s="8"/>
      <c r="L149" s="8"/>
      <c r="M149" s="8"/>
    </row>
    <row r="150" spans="2:13" ht="34.5" customHeight="1" x14ac:dyDescent="0.25">
      <c r="B150" s="57" t="s">
        <v>11</v>
      </c>
      <c r="C150" s="60" t="s">
        <v>90</v>
      </c>
      <c r="D150" s="13"/>
      <c r="E150" s="13"/>
      <c r="F150" s="67"/>
      <c r="G150" s="67"/>
      <c r="H150" s="67"/>
      <c r="I150" s="67"/>
      <c r="J150" s="67"/>
      <c r="K150" s="59">
        <v>750000</v>
      </c>
      <c r="L150" s="59">
        <v>600000</v>
      </c>
      <c r="M150" s="59">
        <f>+K150+L150</f>
        <v>1350000</v>
      </c>
    </row>
    <row r="151" spans="2:13" ht="27.75" customHeight="1" x14ac:dyDescent="0.25">
      <c r="B151" s="20"/>
      <c r="C151" s="204" t="s">
        <v>112</v>
      </c>
      <c r="D151" s="202" t="s">
        <v>169</v>
      </c>
      <c r="E151" s="71" t="s">
        <v>61</v>
      </c>
      <c r="F151" s="73">
        <v>1</v>
      </c>
      <c r="G151" s="73">
        <v>1</v>
      </c>
      <c r="H151" s="73">
        <v>1</v>
      </c>
      <c r="I151" s="73">
        <v>1</v>
      </c>
      <c r="J151" s="73">
        <v>1</v>
      </c>
      <c r="K151" s="14"/>
      <c r="L151" s="14"/>
      <c r="M151" s="14"/>
    </row>
    <row r="152" spans="2:13" ht="20.25" customHeight="1" x14ac:dyDescent="0.25">
      <c r="B152" s="16"/>
      <c r="C152" s="208"/>
      <c r="D152" s="203"/>
      <c r="E152" s="72" t="s">
        <v>62</v>
      </c>
      <c r="F152" s="79">
        <v>800</v>
      </c>
      <c r="G152" s="79">
        <v>800</v>
      </c>
      <c r="H152" s="79">
        <v>800</v>
      </c>
      <c r="I152" s="79">
        <v>800</v>
      </c>
      <c r="J152" s="79">
        <v>800</v>
      </c>
      <c r="K152" s="8"/>
      <c r="L152" s="8"/>
      <c r="M152" s="8"/>
    </row>
    <row r="153" spans="2:13" ht="55.5" customHeight="1" x14ac:dyDescent="0.25">
      <c r="B153" s="16"/>
      <c r="C153" s="205"/>
      <c r="D153" s="71" t="s">
        <v>97</v>
      </c>
      <c r="E153" s="71" t="s">
        <v>98</v>
      </c>
      <c r="F153" s="73">
        <v>8</v>
      </c>
      <c r="G153" s="73">
        <v>8</v>
      </c>
      <c r="H153" s="73">
        <v>8</v>
      </c>
      <c r="I153" s="73">
        <v>8</v>
      </c>
      <c r="J153" s="73">
        <v>8</v>
      </c>
      <c r="K153" s="14"/>
      <c r="L153" s="14"/>
      <c r="M153" s="14"/>
    </row>
    <row r="154" spans="2:13" ht="38.25" customHeight="1" x14ac:dyDescent="0.25">
      <c r="B154" s="57" t="s">
        <v>12</v>
      </c>
      <c r="C154" s="62" t="s">
        <v>85</v>
      </c>
      <c r="D154" s="13"/>
      <c r="E154" s="13"/>
      <c r="F154" s="67"/>
      <c r="G154" s="67"/>
      <c r="H154" s="67"/>
      <c r="I154" s="67"/>
      <c r="J154" s="67"/>
      <c r="K154" s="59">
        <v>730000</v>
      </c>
      <c r="L154" s="59">
        <v>400000</v>
      </c>
      <c r="M154" s="59">
        <f>+K154+L154</f>
        <v>1130000</v>
      </c>
    </row>
    <row r="155" spans="2:13" ht="39" customHeight="1" x14ac:dyDescent="0.25">
      <c r="B155" s="5"/>
      <c r="C155" s="204" t="s">
        <v>113</v>
      </c>
      <c r="D155" s="202" t="s">
        <v>79</v>
      </c>
      <c r="E155" s="65" t="s">
        <v>81</v>
      </c>
      <c r="F155" s="78">
        <v>10</v>
      </c>
      <c r="G155" s="78">
        <v>10</v>
      </c>
      <c r="H155" s="78">
        <v>10</v>
      </c>
      <c r="I155" s="78">
        <v>10</v>
      </c>
      <c r="J155" s="78">
        <v>10</v>
      </c>
    </row>
    <row r="156" spans="2:13" ht="36" customHeight="1" thickBot="1" x14ac:dyDescent="0.3">
      <c r="B156" s="92"/>
      <c r="C156" s="210"/>
      <c r="D156" s="206"/>
      <c r="E156" s="123" t="s">
        <v>80</v>
      </c>
      <c r="F156" s="104">
        <v>150</v>
      </c>
      <c r="G156" s="104">
        <v>150</v>
      </c>
      <c r="H156" s="104">
        <v>150</v>
      </c>
      <c r="I156" s="104">
        <v>150</v>
      </c>
      <c r="J156" s="104">
        <v>150</v>
      </c>
      <c r="K156" s="94"/>
      <c r="L156" s="94"/>
      <c r="M156" s="94"/>
    </row>
    <row r="157" spans="2:13" ht="36.75" customHeight="1" thickTop="1" thickBot="1" x14ac:dyDescent="0.3">
      <c r="B157" s="51"/>
      <c r="C157" s="161" t="s">
        <v>28</v>
      </c>
      <c r="D157" s="43"/>
      <c r="E157" s="43"/>
      <c r="F157" s="44"/>
      <c r="G157" s="44"/>
      <c r="H157" s="44"/>
      <c r="I157" s="44"/>
      <c r="J157" s="106"/>
      <c r="K157" s="45">
        <f>K6+K20+K45+K62+K79+K92+K142</f>
        <v>835645140</v>
      </c>
      <c r="L157" s="45">
        <f>L6+L20+L45+L62+L79+L92+L142</f>
        <v>268176454.50999999</v>
      </c>
      <c r="M157" s="45">
        <f>+K157+L157</f>
        <v>1103821594.51</v>
      </c>
    </row>
    <row r="158" spans="2:13" ht="16.5" thickTop="1" x14ac:dyDescent="0.25"/>
    <row r="160" spans="2:13" x14ac:dyDescent="0.25">
      <c r="K160" s="26"/>
      <c r="L160" s="26"/>
      <c r="M160" s="26"/>
    </row>
    <row r="161" spans="11:13" x14ac:dyDescent="0.25">
      <c r="K161" s="183"/>
      <c r="L161" s="183"/>
      <c r="M161" s="183"/>
    </row>
  </sheetData>
  <mergeCells count="62">
    <mergeCell ref="C42:C44"/>
    <mergeCell ref="D42:D43"/>
    <mergeCell ref="C77:C78"/>
    <mergeCell ref="D77:D78"/>
    <mergeCell ref="D117:D120"/>
    <mergeCell ref="C117:C123"/>
    <mergeCell ref="D121:D123"/>
    <mergeCell ref="D80:D81"/>
    <mergeCell ref="D84:D86"/>
    <mergeCell ref="D68:D69"/>
    <mergeCell ref="C80:C82"/>
    <mergeCell ref="C73:C75"/>
    <mergeCell ref="C68:C69"/>
    <mergeCell ref="C84:C86"/>
    <mergeCell ref="D73:D75"/>
    <mergeCell ref="D114:D115"/>
    <mergeCell ref="B63:B66"/>
    <mergeCell ref="B2:C2"/>
    <mergeCell ref="D2:D3"/>
    <mergeCell ref="D21:D24"/>
    <mergeCell ref="C35:C36"/>
    <mergeCell ref="D12:D13"/>
    <mergeCell ref="C12:C14"/>
    <mergeCell ref="C30:C31"/>
    <mergeCell ref="D30:D31"/>
    <mergeCell ref="C16:C17"/>
    <mergeCell ref="C7:C8"/>
    <mergeCell ref="D46:D48"/>
    <mergeCell ref="C50:C55"/>
    <mergeCell ref="D63:D65"/>
    <mergeCell ref="D50:D55"/>
    <mergeCell ref="C63:C66"/>
    <mergeCell ref="M2:M3"/>
    <mergeCell ref="E2:E3"/>
    <mergeCell ref="F2:F3"/>
    <mergeCell ref="G2:G3"/>
    <mergeCell ref="H2:H3"/>
    <mergeCell ref="I2:I3"/>
    <mergeCell ref="K2:K3"/>
    <mergeCell ref="L2:L3"/>
    <mergeCell ref="J2:J3"/>
    <mergeCell ref="C88:C89"/>
    <mergeCell ref="D88:D89"/>
    <mergeCell ref="D110:D112"/>
    <mergeCell ref="D97:D99"/>
    <mergeCell ref="C97:C99"/>
    <mergeCell ref="C101:C102"/>
    <mergeCell ref="D101:D102"/>
    <mergeCell ref="D148:D149"/>
    <mergeCell ref="C148:C149"/>
    <mergeCell ref="D155:D156"/>
    <mergeCell ref="D151:D152"/>
    <mergeCell ref="C110:C111"/>
    <mergeCell ref="C145:C146"/>
    <mergeCell ref="D145:D146"/>
    <mergeCell ref="C151:C153"/>
    <mergeCell ref="C155:C156"/>
    <mergeCell ref="C136:C137"/>
    <mergeCell ref="D136:D137"/>
    <mergeCell ref="C133:C134"/>
    <mergeCell ref="D133:D134"/>
    <mergeCell ref="C114:C115"/>
  </mergeCells>
  <pageMargins left="0" right="0" top="0" bottom="0" header="0" footer="0"/>
  <pageSetup paperSize="9" scale="55" orientation="landscape" horizontalDpi="4294967294" verticalDpi="4294967294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Ciljevi i indikatori</vt:lpstr>
      <vt:lpstr>'Ciljevi i indikatori'!Print_Titles</vt:lpstr>
    </vt:vector>
  </TitlesOfParts>
  <Company>GO Zemun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milivojevicv</dc:creator>
  <cp:lastModifiedBy>durkovicb</cp:lastModifiedBy>
  <cp:lastPrinted>2019-05-22T05:38:41Z</cp:lastPrinted>
  <dcterms:created xsi:type="dcterms:W3CDTF">2014-12-20T11:13:38Z</dcterms:created>
  <dcterms:modified xsi:type="dcterms:W3CDTF">2019-05-22T05:38:52Z</dcterms:modified>
</cp:coreProperties>
</file>